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<sst xmlns="http://schemas.openxmlformats.org/spreadsheetml/2006/main" count="170" uniqueCount="145">
  <si>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ΜΙΝΕΡΑΛ ΧΗΜΙΚΑ ΠΡΟΪΟΝΤΑ Α.Ε.</t>
  </si>
  <si>
    <t>ΙΣΟΛΟΓΙΣΜΟΣ ΤΗΣ 31ης ΔΕΚΕΜΒΡΙΟΥ 2013 -22η ΕΤΑΙΡΙΚΗ ΧΡΗΣΗ (01/01/2013-31/12/2013) ΑΡ.Μ.Α.Ε. 23402/01ΝΤ/Β/91/1320 ΑΡ.ΓΕΜΗ 122334501000</t>
  </si>
  <si>
    <t>ΕΝΕΡΓΗΤΙΚΟ</t>
  </si>
  <si>
    <t>Ποσά κλειόμενης χρήσης 2013</t>
  </si>
  <si>
    <t>Ποσά κλειόμενης χρήσης 2012</t>
  </si>
  <si>
    <t>ΠΑΘΗΤΙΚΟ</t>
  </si>
  <si>
    <t>Ποσά 2013</t>
  </si>
  <si>
    <t>Ποσά 2012</t>
  </si>
  <si>
    <t>Αξία κτήσης</t>
  </si>
  <si>
    <t>Αποσβέσεις</t>
  </si>
  <si>
    <t>Αναπ.Αξία</t>
  </si>
  <si>
    <t>Β</t>
  </si>
  <si>
    <t>ΕΞΟΔΑ ΕΓΚΑΤΑΣΤΑΣΗΣ</t>
  </si>
  <si>
    <t>Α</t>
  </si>
  <si>
    <t>ΙΔΙΑ ΚΕΦΑΛΑΙΑ</t>
  </si>
  <si>
    <t>Έξοδα ίδρυσης &amp; α' εγκατάστασης</t>
  </si>
  <si>
    <t>Ι</t>
  </si>
  <si>
    <t>Μετοχικό κεφάλαιο</t>
  </si>
  <si>
    <t>Λοιπά έξοδα εγκατάστασης</t>
  </si>
  <si>
    <t>(180.701 μετοχές των 2,93 ευρώ)</t>
  </si>
  <si>
    <t>Καταβεβλημένο</t>
  </si>
  <si>
    <t xml:space="preserve">Γ </t>
  </si>
  <si>
    <t>ΠΑΓΙΟ ΕΝΕΡΓΗΤΙΚΟ</t>
  </si>
  <si>
    <t>Ασώματες ακινητοποίησεις</t>
  </si>
  <si>
    <t>ΙΙΙ</t>
  </si>
  <si>
    <t>Διαφορές αναπροσαρμογής - Επιχορηγήσεις επενδύσεων</t>
  </si>
  <si>
    <t>Παραχωρήσεις &amp; δικαιώματα βιομηχανικής ιδιοκτησίας</t>
  </si>
  <si>
    <t>Λοιπές από αναπρ/γή αξίας λοιπών περιουσιακών στοιχείων</t>
  </si>
  <si>
    <t>IV</t>
  </si>
  <si>
    <t>Αποθεματικά κεφάλαια</t>
  </si>
  <si>
    <t>ΙΙ</t>
  </si>
  <si>
    <t>Ενσώματες ακινητοποιήσεις</t>
  </si>
  <si>
    <t>Τακτικό Αποθεματικό</t>
  </si>
  <si>
    <t>1.</t>
  </si>
  <si>
    <t>Γήπεδα - Οικόπεδα</t>
  </si>
  <si>
    <t>Ειδικό αποθεματικό</t>
  </si>
  <si>
    <t>3.</t>
  </si>
  <si>
    <t>Κτίρια &amp; τεχνικά έργα</t>
  </si>
  <si>
    <t>Έκτακτα αποθεματικά</t>
  </si>
  <si>
    <t>Μηχανήματα-Τεχν.Εγκατ.&amp; λοιπ.μηχ.εξοπλισμος</t>
  </si>
  <si>
    <t>Μεταφορικά μέσα</t>
  </si>
  <si>
    <t>V</t>
  </si>
  <si>
    <t>Αποτελέσματα εις νεό</t>
  </si>
  <si>
    <t>Έπιπλα &amp; λοιπός εξoπλ</t>
  </si>
  <si>
    <t>Υπόλοιπο κερδών χρήσης εις νέο</t>
  </si>
  <si>
    <t>Υπόλοιπο ζημιών  προηγ.χρησεων</t>
  </si>
  <si>
    <t>Σύνολο ακινητοποιήσεων (ΓΙ + ΓΙΙ)</t>
  </si>
  <si>
    <t>Συμμετοχές &amp; άλλες μακρ/σμες χρηματοοικομικές απαιτήσεις</t>
  </si>
  <si>
    <t>VΙ.</t>
  </si>
  <si>
    <t>Ποσά προορισμένα για αύξηση κεφαλαίου</t>
  </si>
  <si>
    <t>Συμ/χές σε συν/νες επιχειρήσεις</t>
  </si>
  <si>
    <t>Καταθέσεις μετόχων ή εταίρων</t>
  </si>
  <si>
    <t>Λοιπές μακροπροθ. Απαιτήσεις</t>
  </si>
  <si>
    <t>Σύνολο ιδίων κεφαλαίων</t>
  </si>
  <si>
    <t>Σύνολο Παγίου Ενεργητικού (ΓΙ + ΓΙΙ + ΓΙΙΙ)</t>
  </si>
  <si>
    <t>ΠΡΟΒΛΕΨΕΙΣ ΓΙΑ ΚΙΝΔΥΝΟΥΣ ΚΑΙ ΕΞΟΔΑ</t>
  </si>
  <si>
    <t>Δ</t>
  </si>
  <si>
    <t>ΚΥΚΛΟΦΟΡΟΥΝ ΕΝΕΡΓΗΤΙΚΟ</t>
  </si>
  <si>
    <t>Βραχυπρόθεσμες υποχρεώσεις</t>
  </si>
  <si>
    <t>Αποθέματα</t>
  </si>
  <si>
    <t>2.</t>
  </si>
  <si>
    <t>Λοιπές προβλέψεις</t>
  </si>
  <si>
    <t>Εμπορεύματα</t>
  </si>
  <si>
    <t>Προϊόντα έτοιμα και ημιτελή</t>
  </si>
  <si>
    <t>Πρώτες και βοηθ.ύλες - Αναλώσιμα υλικά - ανταλλ. &amp; είδη συσκευασίας</t>
  </si>
  <si>
    <t>Γ</t>
  </si>
  <si>
    <t>ΥΠΟΧΡΕΩΣΕΙΣ</t>
  </si>
  <si>
    <t>Προκαταβολές για αγορές αποθεμάτων</t>
  </si>
  <si>
    <t>Προμηθευτές</t>
  </si>
  <si>
    <t>Απαιτήσεις</t>
  </si>
  <si>
    <t>2α</t>
  </si>
  <si>
    <t>Επιταγές πληρωτέες</t>
  </si>
  <si>
    <t>Πελάτες</t>
  </si>
  <si>
    <t>Τράπεζες λογαριασμοί βραχ/σμων υποχρεώσεων</t>
  </si>
  <si>
    <t>Γραμμάτια εισπρακτέα (χαρτοφυλακίου)</t>
  </si>
  <si>
    <t>Υποχρεώσεις από φόρους-τέλη</t>
  </si>
  <si>
    <t>3α</t>
  </si>
  <si>
    <t>Επιταγές εισπρακτέες(μεταχρ)</t>
  </si>
  <si>
    <t>Ασφαλιστικοί Οργανισμοί</t>
  </si>
  <si>
    <t>3β</t>
  </si>
  <si>
    <t>Επιταγές εισπρακτέες σε καθυστέρηση</t>
  </si>
  <si>
    <t>Υποχρ.προς συν/νες επιχ/σεις</t>
  </si>
  <si>
    <t>Βραχ/θεσμες απαιτ.κατά συνδ/νων επιχ/σεων</t>
  </si>
  <si>
    <t>Μερίσματα πληρωτέα</t>
  </si>
  <si>
    <t>Δεσμευμένοι λογαριασμοί καταθέσεων</t>
  </si>
  <si>
    <t>Πιστωτές διάφοροι</t>
  </si>
  <si>
    <t>Επισφαλείς - Επίδικοι πελάτες &amp; χρεώστες</t>
  </si>
  <si>
    <t>Σύνολο υποχρεώσεων</t>
  </si>
  <si>
    <t>Χρεώστες διάφοροι</t>
  </si>
  <si>
    <t>Λογ/σμοι διαχ.προκατ.και πιστωσεων</t>
  </si>
  <si>
    <t>ΙV</t>
  </si>
  <si>
    <t>Διαθέσιμα</t>
  </si>
  <si>
    <t>Ταμείο</t>
  </si>
  <si>
    <t>Καταθέσεις όψεως και προθεσμίας</t>
  </si>
  <si>
    <t>Σύνολο Κυκλοφορούντος Ενεργητικού (ΔΙ+ΔΙΙ+ΔΙV)</t>
  </si>
  <si>
    <t>ΓΕΝΙΚΟ ΣΥΝΟΛΟ ΕΝΕΡΓΗΤΙΚΟΥ (Β+Γ+Δ)</t>
  </si>
  <si>
    <t>ΓΕΝΙΚΟ ΣΥΝΟΛΟ ΠΑΘΗΤΙΚΟΥ</t>
  </si>
  <si>
    <t>AL - PAN Ε.Π.Ε.</t>
  </si>
  <si>
    <t>ΕΙΣΑΓΩΓΙΚΗ - ΕΞΑΓΩΓΙΚΗ ΕΤΑΙΡΕΙΑ</t>
  </si>
  <si>
    <t>ΕΙΔΗ ΔΩΡΩΝ - ΠΑΙΧΝΙΔΙΩΝ Ε.Π.Ε.</t>
  </si>
  <si>
    <t>ΚΟΥΜΟΥΝΔΟΥΡΟΥ 74    185.44 ΠΕΙΡΑΙΑΣ</t>
  </si>
  <si>
    <t>ΤΗΛ. 210-4901278, 210-4921185 FAX: 210-4935335</t>
  </si>
  <si>
    <t>Α.Φ.Μ.   999772553 -   Δ.Ο.Υ. Δ' ΠΕΙΡΑΙΑ</t>
  </si>
  <si>
    <t>O ΠΡΟΕΔΡΟΣ Δ/Σ</t>
  </si>
  <si>
    <t>Η ΑΝΤΙΠΡΟΕΔΡΟΣ</t>
  </si>
  <si>
    <t>Ο ΛΟΓΙΣΤΗΣ</t>
  </si>
  <si>
    <t>ΝΙΚ.ΔΗΜ.ΤΑΡΑΝΤΙΝΟΣ</t>
  </si>
  <si>
    <t>ΣΟΦΙΑ ΣΙΝΑΝΗ συζ.</t>
  </si>
  <si>
    <t>ΜΠΑΛΑΜΠΑΝΙΔΗΣ ΧΡΙΣΤΟΦΟΡΟΣ</t>
  </si>
  <si>
    <t>ΑΔΤ Χ612255</t>
  </si>
  <si>
    <t>ΤΑΡΑΝΤΙΝΟΥ ΝΙΚ.</t>
  </si>
  <si>
    <t>ΑΡ.ΑΔΕΙΑΣ Ο.Ε.Ε. 40304 Α' ΤΑΞΗΣ</t>
  </si>
  <si>
    <t>ΚΑΤΑΣΤΑΣΗ ΛΟΓΑΡΙΑΣΜΟΥ ΑΠΟΤΕΛΕΣΜΑΤΩΝ ΧΡΗΣΕΩΣ 2013</t>
  </si>
  <si>
    <t>χρήση 2013</t>
  </si>
  <si>
    <t>χρήση 2012</t>
  </si>
  <si>
    <t>ΠΙΝΑΚΑΣ  ΔΙΑΘΕΣΗΣ ΑΠΟΤΕΛΕΣΜΑΤΩΝ ΧΡΗΣΗΣ 2013</t>
  </si>
  <si>
    <t>Αποτελέσματα εκμετάλλευσης</t>
  </si>
  <si>
    <t>Καθαρά αποτελέσματα (κέρδη) xρήσης</t>
  </si>
  <si>
    <t>Κύκλος εργασιών (Πωλήσεις)</t>
  </si>
  <si>
    <t>(+-):Υπολ.(κερδ./ζημίες) προηγ. Χρησεων</t>
  </si>
  <si>
    <t>(321.429,98)</t>
  </si>
  <si>
    <t>(329.334,55)</t>
  </si>
  <si>
    <t>ΜΕΙΟΝ: Κόστος πωλήσεων</t>
  </si>
  <si>
    <t>(+)ή(-) Διαφ.φορολ.ελέγχου προηγ.χρήσεων</t>
  </si>
  <si>
    <t>Μικτά αποτελέσματα (κέρδη) εκμετάλλευσης</t>
  </si>
  <si>
    <t>Σύνολο</t>
  </si>
  <si>
    <t>Πλέον: Άλλα έσοδα εκμετάλλευσης</t>
  </si>
  <si>
    <t>Μείον:1. Φόρος εισοδήματος</t>
  </si>
  <si>
    <t>Ζημίες είς νέο</t>
  </si>
  <si>
    <t>ΜΕΙΟΝ: 1)Έξοδα διοικητικής λειτουργίας</t>
  </si>
  <si>
    <t xml:space="preserve"> 2)Έξοδα λειτουργίας διάθεσης</t>
  </si>
  <si>
    <t>Μερικά αποτελέσματα εκμετάλλευσης</t>
  </si>
  <si>
    <t>Πλέον: Πιστωτικοί τόκοι και συναφή έσοδα</t>
  </si>
  <si>
    <t>ΜΕΙΟΝ: 3)Χρεωστικοί τόκοι και συναφή έξοδα</t>
  </si>
  <si>
    <t>Ολικά αποτελέσματα (κέρδη) εκμετάλλευσης</t>
  </si>
  <si>
    <t>ΠΛΕΟΝ: Έκτακτα αποτελέσματα</t>
  </si>
  <si>
    <t>1)Έκτακτα και ανόργανα έσοδα</t>
  </si>
  <si>
    <t>2)Έκτακτα κέρδη</t>
  </si>
  <si>
    <t xml:space="preserve">Μείον: </t>
  </si>
  <si>
    <t>1) Έκτακτα και ανόργανα έξοδα</t>
  </si>
  <si>
    <t>3)Έξοδα προηγούμενων χρήσεων</t>
  </si>
  <si>
    <t>Οργανικά &amp; έκτακτα αποτελέσματα (κέρδη/ζημίες)</t>
  </si>
  <si>
    <t>ΜΕΙΟΝ: Σύνολο αποσβέσεων παγ.στοιχείων</t>
  </si>
  <si>
    <t>μειον: οι από αυτές ενσ.στο λειτ.κόστος</t>
  </si>
  <si>
    <t>ΚΑΘΑΡΑ ΑΠΟΤΕΛΕΣΜΑΤΑ (ΚΕΡΔΗ/ΖΗΜΙΕΣ) ΧΡΗΣΕΩΣ προ φόρων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</si>
</sst>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horizontal="left"/>
    </xf>
    <xf numFmtId="4" fontId="2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1" xfId="0" applyFont="1" applyBorder="1" applyAlignment="1">
      <alignment horizontal="left"/>
    </xf>
    <xf numFmtId="4" fontId="3" fillId="0" borderId="2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9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 topLeftCell="A1">
      <selection activeCell="G6" sqref="G6"/>
    </sheetView>
  </sheetViews>
  <sheetFormatPr defaultColWidth="9.140625" defaultRowHeight="12.75"/>
  <cols>
    <col min="1" max="1" width="1.8515625" style="6" bestFit="1" customWidth="1"/>
    <col min="2" max="2" width="2.421875" style="6" customWidth="1"/>
    <col min="3" max="3" width="2.57421875" style="6" bestFit="1" customWidth="1"/>
    <col min="4" max="4" width="3.00390625" style="6" bestFit="1" customWidth="1"/>
    <col min="5" max="5" width="36.140625" style="6" bestFit="1" customWidth="1"/>
    <col min="6" max="6" width="11.28125" style="76" bestFit="1" customWidth="1"/>
    <col min="7" max="7" width="9.8515625" style="76" bestFit="1" customWidth="1"/>
    <col min="8" max="8" width="11.28125" style="76" bestFit="1" customWidth="1"/>
    <col min="9" max="10" width="10.00390625" style="76" bestFit="1" customWidth="1"/>
    <col min="11" max="11" width="11.28125" style="78" customWidth="1"/>
    <col min="12" max="12" width="2.140625" style="6" bestFit="1" customWidth="1"/>
    <col min="13" max="13" width="2.57421875" style="6" bestFit="1" customWidth="1"/>
    <col min="14" max="14" width="3.00390625" style="6" bestFit="1" customWidth="1"/>
    <col min="15" max="15" width="33.00390625" style="6" bestFit="1" customWidth="1"/>
    <col min="16" max="16" width="11.28125" style="78" bestFit="1" customWidth="1"/>
    <col min="17" max="17" width="10.00390625" style="76" bestFit="1" customWidth="1"/>
    <col min="18" max="16384" width="9.140625" style="6" customWidth="1"/>
  </cols>
  <sheetData>
    <row r="1" spans="1:17" s="2" customFormat="1" ht="26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5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T2" s="2"/>
    </row>
    <row r="3" spans="1:17" s="14" customFormat="1" ht="13.5" customHeight="1">
      <c r="A3" s="7" t="s">
        <v>2</v>
      </c>
      <c r="B3" s="8"/>
      <c r="C3" s="8"/>
      <c r="D3" s="8"/>
      <c r="E3" s="8"/>
      <c r="F3" s="9" t="s">
        <v>3</v>
      </c>
      <c r="G3" s="9"/>
      <c r="H3" s="10"/>
      <c r="I3" s="9" t="s">
        <v>4</v>
      </c>
      <c r="J3" s="9"/>
      <c r="K3" s="10"/>
      <c r="L3" s="11" t="s">
        <v>5</v>
      </c>
      <c r="M3" s="8"/>
      <c r="N3" s="8"/>
      <c r="O3" s="8"/>
      <c r="P3" s="12" t="s">
        <v>6</v>
      </c>
      <c r="Q3" s="13" t="s">
        <v>7</v>
      </c>
    </row>
    <row r="4" spans="1:17" s="14" customFormat="1" ht="12">
      <c r="A4" s="15"/>
      <c r="B4" s="16"/>
      <c r="C4" s="2"/>
      <c r="D4" s="16"/>
      <c r="E4" s="16"/>
      <c r="F4" s="17" t="s">
        <v>8</v>
      </c>
      <c r="G4" s="17" t="s">
        <v>9</v>
      </c>
      <c r="H4" s="18" t="s">
        <v>10</v>
      </c>
      <c r="I4" s="17" t="s">
        <v>8</v>
      </c>
      <c r="J4" s="19" t="s">
        <v>9</v>
      </c>
      <c r="K4" s="20" t="s">
        <v>10</v>
      </c>
      <c r="L4" s="21"/>
      <c r="M4" s="16"/>
      <c r="N4" s="16"/>
      <c r="O4" s="16"/>
      <c r="P4" s="22"/>
      <c r="Q4" s="23"/>
    </row>
    <row r="5" spans="1:17" s="14" customFormat="1" ht="12">
      <c r="A5" s="15"/>
      <c r="B5" s="16" t="s">
        <v>11</v>
      </c>
      <c r="C5" s="2"/>
      <c r="D5" s="16"/>
      <c r="E5" s="24" t="s">
        <v>12</v>
      </c>
      <c r="F5" s="24"/>
      <c r="G5" s="25"/>
      <c r="H5" s="26"/>
      <c r="I5" s="25"/>
      <c r="J5" s="27"/>
      <c r="K5" s="22"/>
      <c r="L5" s="21" t="s">
        <v>13</v>
      </c>
      <c r="M5" s="16"/>
      <c r="N5" s="16"/>
      <c r="O5" s="16" t="s">
        <v>14</v>
      </c>
      <c r="P5" s="22"/>
      <c r="Q5" s="23"/>
    </row>
    <row r="6" spans="1:17" ht="12">
      <c r="A6" s="28"/>
      <c r="B6" s="2"/>
      <c r="C6" s="2"/>
      <c r="D6" s="2">
        <v>1</v>
      </c>
      <c r="E6" s="29" t="s">
        <v>15</v>
      </c>
      <c r="F6" s="30">
        <v>1269.15</v>
      </c>
      <c r="G6" s="30">
        <v>1269.14</v>
      </c>
      <c r="H6" s="20">
        <f>F6-G6</f>
        <v>0.009999999999990905</v>
      </c>
      <c r="I6" s="30">
        <v>1269.15</v>
      </c>
      <c r="J6" s="30">
        <v>380.73</v>
      </c>
      <c r="K6" s="20">
        <f>I6-J6</f>
        <v>888.4200000000001</v>
      </c>
      <c r="L6" s="31"/>
      <c r="M6" s="16" t="s">
        <v>16</v>
      </c>
      <c r="N6" s="16"/>
      <c r="O6" s="16" t="s">
        <v>17</v>
      </c>
      <c r="P6" s="32"/>
      <c r="Q6" s="23"/>
    </row>
    <row r="7" spans="1:17" s="14" customFormat="1" ht="12">
      <c r="A7" s="15"/>
      <c r="B7" s="16"/>
      <c r="C7" s="2"/>
      <c r="D7" s="33">
        <v>4</v>
      </c>
      <c r="E7" s="34" t="s">
        <v>18</v>
      </c>
      <c r="F7" s="35">
        <v>37346.43</v>
      </c>
      <c r="G7" s="35">
        <v>18212.51</v>
      </c>
      <c r="H7" s="36">
        <f>F7-G7</f>
        <v>19133.920000000002</v>
      </c>
      <c r="I7" s="35">
        <v>37346.43</v>
      </c>
      <c r="J7" s="35">
        <v>11203.92</v>
      </c>
      <c r="K7" s="36">
        <f>I7-J7</f>
        <v>26142.510000000002</v>
      </c>
      <c r="L7" s="21"/>
      <c r="M7" s="16"/>
      <c r="N7" s="16"/>
      <c r="O7" s="2" t="s">
        <v>19</v>
      </c>
      <c r="P7" s="32"/>
      <c r="Q7" s="23"/>
    </row>
    <row r="8" spans="1:17" s="14" customFormat="1" ht="12.75" thickBot="1">
      <c r="A8" s="15"/>
      <c r="B8" s="16"/>
      <c r="C8" s="2"/>
      <c r="D8" s="33"/>
      <c r="E8" s="34"/>
      <c r="F8" s="37">
        <f aca="true" t="shared" si="0" ref="F8:K8">SUM(F6:F7)</f>
        <v>38615.58</v>
      </c>
      <c r="G8" s="37">
        <f t="shared" si="0"/>
        <v>19481.649999999998</v>
      </c>
      <c r="H8" s="37">
        <f t="shared" si="0"/>
        <v>19133.93</v>
      </c>
      <c r="I8" s="37">
        <f t="shared" si="0"/>
        <v>38615.58</v>
      </c>
      <c r="J8" s="37">
        <f t="shared" si="0"/>
        <v>11584.65</v>
      </c>
      <c r="K8" s="37">
        <f t="shared" si="0"/>
        <v>27030.93</v>
      </c>
      <c r="L8" s="21"/>
      <c r="M8" s="16"/>
      <c r="N8" s="2">
        <v>1</v>
      </c>
      <c r="O8" s="2" t="s">
        <v>20</v>
      </c>
      <c r="P8" s="38">
        <v>527608.03</v>
      </c>
      <c r="Q8" s="39">
        <v>527608.03</v>
      </c>
    </row>
    <row r="9" spans="1:17" s="14" customFormat="1" ht="12.75" thickTop="1">
      <c r="A9" s="15"/>
      <c r="B9" s="16" t="s">
        <v>21</v>
      </c>
      <c r="C9" s="2"/>
      <c r="D9" s="16"/>
      <c r="E9" s="16" t="s">
        <v>22</v>
      </c>
      <c r="F9" s="40"/>
      <c r="G9" s="35"/>
      <c r="H9" s="36"/>
      <c r="I9" s="40"/>
      <c r="J9" s="35"/>
      <c r="K9" s="36"/>
      <c r="L9" s="21"/>
      <c r="M9" s="16"/>
      <c r="N9" s="16"/>
      <c r="O9" s="16"/>
      <c r="P9" s="41"/>
      <c r="Q9" s="23"/>
    </row>
    <row r="10" spans="1:17" s="14" customFormat="1" ht="24">
      <c r="A10" s="15"/>
      <c r="B10" s="16"/>
      <c r="C10" s="16" t="s">
        <v>16</v>
      </c>
      <c r="D10" s="16"/>
      <c r="E10" s="16" t="s">
        <v>23</v>
      </c>
      <c r="F10" s="40"/>
      <c r="G10" s="35"/>
      <c r="H10" s="36"/>
      <c r="I10" s="40"/>
      <c r="J10" s="35"/>
      <c r="K10" s="36"/>
      <c r="L10" s="21"/>
      <c r="M10" s="16" t="s">
        <v>24</v>
      </c>
      <c r="N10" s="16"/>
      <c r="O10" s="42" t="s">
        <v>25</v>
      </c>
      <c r="P10" s="41"/>
      <c r="Q10" s="23"/>
    </row>
    <row r="11" spans="1:17" s="14" customFormat="1" ht="24.75" thickBot="1">
      <c r="A11" s="15"/>
      <c r="B11" s="16"/>
      <c r="C11" s="2"/>
      <c r="D11" s="2">
        <v>2</v>
      </c>
      <c r="E11" s="34" t="s">
        <v>26</v>
      </c>
      <c r="F11" s="30">
        <v>869.73</v>
      </c>
      <c r="G11" s="30">
        <v>260.91</v>
      </c>
      <c r="H11" s="20">
        <f>F11-G11</f>
        <v>608.8199999999999</v>
      </c>
      <c r="I11" s="30">
        <v>869.73</v>
      </c>
      <c r="J11" s="30">
        <v>260.91</v>
      </c>
      <c r="K11" s="20">
        <f>I11-J11</f>
        <v>608.8199999999999</v>
      </c>
      <c r="L11" s="21"/>
      <c r="M11" s="16"/>
      <c r="N11" s="2">
        <v>2</v>
      </c>
      <c r="O11" s="34" t="s">
        <v>27</v>
      </c>
      <c r="P11" s="43">
        <v>45834.54</v>
      </c>
      <c r="Q11" s="44">
        <v>45834.54</v>
      </c>
    </row>
    <row r="12" spans="1:17" s="14" customFormat="1" ht="13.5" thickBot="1" thickTop="1">
      <c r="A12" s="15"/>
      <c r="B12" s="16"/>
      <c r="C12" s="2"/>
      <c r="D12" s="2"/>
      <c r="E12" s="34"/>
      <c r="F12" s="45">
        <f aca="true" t="shared" si="1" ref="F12:K12">F11</f>
        <v>869.73</v>
      </c>
      <c r="G12" s="45">
        <f t="shared" si="1"/>
        <v>260.91</v>
      </c>
      <c r="H12" s="45">
        <f t="shared" si="1"/>
        <v>608.8199999999999</v>
      </c>
      <c r="I12" s="45">
        <f t="shared" si="1"/>
        <v>869.73</v>
      </c>
      <c r="J12" s="45">
        <f t="shared" si="1"/>
        <v>260.91</v>
      </c>
      <c r="K12" s="45">
        <f t="shared" si="1"/>
        <v>608.8199999999999</v>
      </c>
      <c r="L12" s="21"/>
      <c r="M12" s="16" t="s">
        <v>28</v>
      </c>
      <c r="N12" s="16"/>
      <c r="O12" s="16" t="s">
        <v>29</v>
      </c>
      <c r="P12" s="41"/>
      <c r="Q12" s="23"/>
    </row>
    <row r="13" spans="1:17" s="14" customFormat="1" ht="12.75" thickTop="1">
      <c r="A13" s="28"/>
      <c r="B13" s="2"/>
      <c r="C13" s="16" t="s">
        <v>30</v>
      </c>
      <c r="D13" s="2"/>
      <c r="E13" s="46" t="s">
        <v>31</v>
      </c>
      <c r="F13" s="35"/>
      <c r="G13" s="35"/>
      <c r="H13" s="36"/>
      <c r="I13" s="35"/>
      <c r="J13" s="35"/>
      <c r="K13" s="36"/>
      <c r="L13" s="21"/>
      <c r="M13" s="2"/>
      <c r="N13" s="2">
        <v>1</v>
      </c>
      <c r="O13" s="2" t="s">
        <v>32</v>
      </c>
      <c r="P13" s="36">
        <v>22224.22</v>
      </c>
      <c r="Q13" s="47">
        <v>20496.94</v>
      </c>
    </row>
    <row r="14" spans="1:17" s="14" customFormat="1" ht="12">
      <c r="A14" s="28"/>
      <c r="B14" s="2"/>
      <c r="C14" s="16"/>
      <c r="D14" s="48" t="s">
        <v>33</v>
      </c>
      <c r="E14" s="29" t="s">
        <v>34</v>
      </c>
      <c r="F14" s="35">
        <v>393454.22</v>
      </c>
      <c r="G14" s="35">
        <v>0</v>
      </c>
      <c r="H14" s="36">
        <f>F14-G14</f>
        <v>393454.22</v>
      </c>
      <c r="I14" s="35">
        <v>393454.22</v>
      </c>
      <c r="J14" s="35">
        <v>0</v>
      </c>
      <c r="K14" s="36">
        <f>I14-J14</f>
        <v>393454.22</v>
      </c>
      <c r="L14" s="21"/>
      <c r="M14" s="2"/>
      <c r="N14" s="2">
        <v>2</v>
      </c>
      <c r="O14" s="2" t="s">
        <v>35</v>
      </c>
      <c r="P14" s="36">
        <v>11506.64</v>
      </c>
      <c r="Q14" s="47">
        <v>11506.64</v>
      </c>
    </row>
    <row r="15" spans="1:17" s="14" customFormat="1" ht="12">
      <c r="A15" s="28"/>
      <c r="B15" s="2"/>
      <c r="C15" s="16"/>
      <c r="D15" s="48" t="s">
        <v>36</v>
      </c>
      <c r="E15" s="29" t="s">
        <v>37</v>
      </c>
      <c r="F15" s="35">
        <v>753412.53</v>
      </c>
      <c r="G15" s="35">
        <v>640251.16</v>
      </c>
      <c r="H15" s="36">
        <f>F15-G15</f>
        <v>113161.37</v>
      </c>
      <c r="I15" s="35">
        <v>734391.22</v>
      </c>
      <c r="J15" s="35">
        <v>611408.57</v>
      </c>
      <c r="K15" s="36">
        <f>I15-J15</f>
        <v>122982.65000000002</v>
      </c>
      <c r="L15" s="21"/>
      <c r="M15" s="2"/>
      <c r="N15" s="2">
        <v>4</v>
      </c>
      <c r="O15" s="2" t="s">
        <v>38</v>
      </c>
      <c r="P15" s="36">
        <v>846.85</v>
      </c>
      <c r="Q15" s="47">
        <v>846.85</v>
      </c>
    </row>
    <row r="16" spans="1:17" s="14" customFormat="1" ht="12.75" thickBot="1">
      <c r="A16" s="28"/>
      <c r="B16" s="2"/>
      <c r="C16" s="16"/>
      <c r="D16" s="2">
        <v>4</v>
      </c>
      <c r="E16" s="29" t="s">
        <v>39</v>
      </c>
      <c r="F16" s="35">
        <v>157096.4</v>
      </c>
      <c r="G16" s="35">
        <v>100064.83</v>
      </c>
      <c r="H16" s="36">
        <f>F16-G16</f>
        <v>57031.56999999999</v>
      </c>
      <c r="I16" s="35">
        <v>150361.4</v>
      </c>
      <c r="J16" s="35">
        <v>94142.83</v>
      </c>
      <c r="K16" s="36">
        <f>I16-J16</f>
        <v>56218.56999999999</v>
      </c>
      <c r="L16" s="21"/>
      <c r="M16" s="16"/>
      <c r="N16" s="16"/>
      <c r="O16" s="16"/>
      <c r="P16" s="43">
        <f>SUM(P13:P15)</f>
        <v>34577.71</v>
      </c>
      <c r="Q16" s="44">
        <f>SUM(Q13:Q15)</f>
        <v>32850.43</v>
      </c>
    </row>
    <row r="17" spans="1:17" s="14" customFormat="1" ht="12.75" thickTop="1">
      <c r="A17" s="28"/>
      <c r="B17" s="2"/>
      <c r="C17" s="2"/>
      <c r="D17" s="2">
        <v>5</v>
      </c>
      <c r="E17" s="2" t="s">
        <v>40</v>
      </c>
      <c r="F17" s="35">
        <v>188960.55</v>
      </c>
      <c r="G17" s="35">
        <v>98766.69</v>
      </c>
      <c r="H17" s="36">
        <f>F17-G17</f>
        <v>90193.85999999999</v>
      </c>
      <c r="I17" s="35">
        <v>188960.55</v>
      </c>
      <c r="J17" s="35">
        <v>88017.4</v>
      </c>
      <c r="K17" s="36">
        <f>I17-J17</f>
        <v>100943.15</v>
      </c>
      <c r="L17" s="31"/>
      <c r="M17" s="16" t="s">
        <v>41</v>
      </c>
      <c r="N17" s="16"/>
      <c r="O17" s="16" t="s">
        <v>42</v>
      </c>
      <c r="P17" s="41"/>
      <c r="Q17" s="23"/>
    </row>
    <row r="18" spans="1:17" s="14" customFormat="1" ht="12">
      <c r="A18" s="28"/>
      <c r="B18" s="2"/>
      <c r="C18" s="2"/>
      <c r="D18" s="2">
        <v>6</v>
      </c>
      <c r="E18" s="2" t="s">
        <v>43</v>
      </c>
      <c r="F18" s="35">
        <v>259623.98</v>
      </c>
      <c r="G18" s="35">
        <v>259612.01</v>
      </c>
      <c r="H18" s="36">
        <f>F18-G18</f>
        <v>11.970000000001164</v>
      </c>
      <c r="I18" s="35">
        <v>257511.39</v>
      </c>
      <c r="J18" s="35">
        <v>251736.51</v>
      </c>
      <c r="K18" s="36">
        <f>I18-J18</f>
        <v>5774.880000000005</v>
      </c>
      <c r="L18" s="31"/>
      <c r="M18" s="2"/>
      <c r="N18" s="2"/>
      <c r="O18" s="2" t="s">
        <v>44</v>
      </c>
      <c r="P18" s="36">
        <v>27237.61</v>
      </c>
      <c r="Q18" s="47">
        <v>7747.49</v>
      </c>
    </row>
    <row r="19" spans="1:17" ht="12.75" thickBot="1">
      <c r="A19" s="28"/>
      <c r="B19" s="2"/>
      <c r="C19" s="2"/>
      <c r="D19" s="16"/>
      <c r="E19" s="16"/>
      <c r="F19" s="49">
        <f aca="true" t="shared" si="2" ref="F19:K19">SUM(F14:F18)</f>
        <v>1752547.68</v>
      </c>
      <c r="G19" s="49">
        <f t="shared" si="2"/>
        <v>1098694.69</v>
      </c>
      <c r="H19" s="43">
        <f t="shared" si="2"/>
        <v>653852.9899999999</v>
      </c>
      <c r="I19" s="49">
        <f t="shared" si="2"/>
        <v>1724678.7799999998</v>
      </c>
      <c r="J19" s="49">
        <f t="shared" si="2"/>
        <v>1045305.3099999999</v>
      </c>
      <c r="K19" s="43">
        <f t="shared" si="2"/>
        <v>679373.47</v>
      </c>
      <c r="L19" s="31"/>
      <c r="M19" s="2"/>
      <c r="N19" s="2"/>
      <c r="O19" s="2" t="s">
        <v>45</v>
      </c>
      <c r="P19" s="36">
        <v>-309731.25</v>
      </c>
      <c r="Q19" s="47">
        <v>-309731.25</v>
      </c>
    </row>
    <row r="20" spans="1:17" ht="13.5" thickBot="1" thickTop="1">
      <c r="A20" s="28"/>
      <c r="B20" s="2"/>
      <c r="C20" s="2"/>
      <c r="D20" s="2"/>
      <c r="E20" s="46" t="s">
        <v>46</v>
      </c>
      <c r="F20" s="45">
        <f aca="true" t="shared" si="3" ref="F20:K20">F12+F19</f>
        <v>1753417.41</v>
      </c>
      <c r="G20" s="45">
        <f t="shared" si="3"/>
        <v>1098955.5999999999</v>
      </c>
      <c r="H20" s="45">
        <f t="shared" si="3"/>
        <v>654461.8099999998</v>
      </c>
      <c r="I20" s="45">
        <f t="shared" si="3"/>
        <v>1725548.5099999998</v>
      </c>
      <c r="J20" s="45">
        <f t="shared" si="3"/>
        <v>1045566.22</v>
      </c>
      <c r="K20" s="45">
        <f t="shared" si="3"/>
        <v>679982.2899999999</v>
      </c>
      <c r="L20" s="31"/>
      <c r="M20" s="16"/>
      <c r="N20" s="16"/>
      <c r="O20" s="16"/>
      <c r="P20" s="43">
        <f>SUM(P18:P19)</f>
        <v>-282493.64</v>
      </c>
      <c r="Q20" s="44">
        <f>SUM(Q18:Q19)</f>
        <v>-301983.76</v>
      </c>
    </row>
    <row r="21" spans="1:17" ht="24.75" thickTop="1">
      <c r="A21" s="28"/>
      <c r="B21" s="2"/>
      <c r="C21" s="16" t="s">
        <v>24</v>
      </c>
      <c r="D21" s="2"/>
      <c r="E21" s="50" t="s">
        <v>47</v>
      </c>
      <c r="F21" s="51"/>
      <c r="G21" s="35"/>
      <c r="H21" s="36"/>
      <c r="I21" s="51"/>
      <c r="J21" s="35"/>
      <c r="K21" s="36"/>
      <c r="L21" s="31"/>
      <c r="M21" s="16" t="s">
        <v>48</v>
      </c>
      <c r="N21" s="16"/>
      <c r="O21" s="16" t="s">
        <v>49</v>
      </c>
      <c r="P21" s="41"/>
      <c r="Q21" s="23"/>
    </row>
    <row r="22" spans="1:17" ht="12">
      <c r="A22" s="28"/>
      <c r="B22" s="2"/>
      <c r="C22" s="2"/>
      <c r="D22" s="2">
        <v>1</v>
      </c>
      <c r="E22" s="29" t="s">
        <v>50</v>
      </c>
      <c r="F22" s="51"/>
      <c r="G22" s="35"/>
      <c r="H22" s="36">
        <v>2400</v>
      </c>
      <c r="I22" s="51"/>
      <c r="J22" s="35"/>
      <c r="K22" s="36">
        <v>2400</v>
      </c>
      <c r="L22" s="31"/>
      <c r="M22" s="2"/>
      <c r="N22" s="2" t="s">
        <v>33</v>
      </c>
      <c r="O22" s="2" t="s">
        <v>51</v>
      </c>
      <c r="P22" s="36">
        <v>1539408</v>
      </c>
      <c r="Q22" s="47">
        <v>1539408</v>
      </c>
    </row>
    <row r="23" spans="1:17" ht="12.75" thickBot="1">
      <c r="A23" s="28"/>
      <c r="B23" s="2"/>
      <c r="C23" s="2"/>
      <c r="D23" s="2">
        <v>7</v>
      </c>
      <c r="E23" s="29" t="s">
        <v>52</v>
      </c>
      <c r="F23" s="51"/>
      <c r="G23" s="35"/>
      <c r="H23" s="36">
        <v>9579.28</v>
      </c>
      <c r="I23" s="51"/>
      <c r="J23" s="35"/>
      <c r="K23" s="36">
        <v>9579.28</v>
      </c>
      <c r="L23" s="31"/>
      <c r="M23" s="16"/>
      <c r="N23" s="16"/>
      <c r="O23" s="16"/>
      <c r="P23" s="43">
        <f>SUM(P22)</f>
        <v>1539408</v>
      </c>
      <c r="Q23" s="44">
        <f>SUM(Q22)</f>
        <v>1539408</v>
      </c>
    </row>
    <row r="24" spans="1:17" ht="13.5" thickBot="1" thickTop="1">
      <c r="A24" s="28"/>
      <c r="B24" s="2"/>
      <c r="C24" s="2"/>
      <c r="D24" s="2"/>
      <c r="E24" s="29"/>
      <c r="F24" s="51"/>
      <c r="G24" s="35"/>
      <c r="H24" s="52">
        <f>SUM(H22:H23)</f>
        <v>11979.28</v>
      </c>
      <c r="I24" s="51"/>
      <c r="J24" s="35"/>
      <c r="K24" s="52">
        <f>SUM(K22:K23)</f>
        <v>11979.28</v>
      </c>
      <c r="L24" s="31"/>
      <c r="M24" s="16"/>
      <c r="N24" s="16"/>
      <c r="O24" s="16" t="s">
        <v>53</v>
      </c>
      <c r="P24" s="38">
        <f>P8+P11+P16+P20+P23</f>
        <v>1864934.6400000001</v>
      </c>
      <c r="Q24" s="39">
        <f>Q8+Q11+Q16+Q20+Q23</f>
        <v>1843717.2400000002</v>
      </c>
    </row>
    <row r="25" spans="1:17" ht="13.5" thickBot="1" thickTop="1">
      <c r="A25" s="28"/>
      <c r="B25" s="2"/>
      <c r="C25" s="2"/>
      <c r="D25" s="2"/>
      <c r="E25" s="46" t="s">
        <v>54</v>
      </c>
      <c r="F25" s="51"/>
      <c r="G25" s="35"/>
      <c r="H25" s="52">
        <f>H20+H24</f>
        <v>666441.0899999999</v>
      </c>
      <c r="I25" s="51"/>
      <c r="J25" s="35"/>
      <c r="K25" s="52">
        <f>K20+K24</f>
        <v>691961.57</v>
      </c>
      <c r="L25" s="31"/>
      <c r="M25" s="16"/>
      <c r="N25" s="16"/>
      <c r="O25" s="2"/>
      <c r="P25" s="53"/>
      <c r="Q25" s="54"/>
    </row>
    <row r="26" spans="1:17" ht="12.75" thickTop="1">
      <c r="A26" s="28"/>
      <c r="B26" s="2"/>
      <c r="C26" s="2"/>
      <c r="D26" s="2"/>
      <c r="E26" s="29"/>
      <c r="F26" s="51"/>
      <c r="G26" s="35"/>
      <c r="H26" s="36"/>
      <c r="I26" s="51"/>
      <c r="J26" s="35"/>
      <c r="K26" s="36"/>
      <c r="L26" s="21" t="s">
        <v>11</v>
      </c>
      <c r="M26" s="2"/>
      <c r="N26" s="16"/>
      <c r="O26" s="24" t="s">
        <v>55</v>
      </c>
      <c r="P26" s="55"/>
      <c r="Q26" s="56"/>
    </row>
    <row r="27" spans="1:17" ht="12">
      <c r="A27" s="28"/>
      <c r="B27" s="16" t="s">
        <v>56</v>
      </c>
      <c r="C27" s="2"/>
      <c r="D27" s="2"/>
      <c r="E27" s="46" t="s">
        <v>57</v>
      </c>
      <c r="F27" s="35"/>
      <c r="G27" s="35"/>
      <c r="H27" s="36"/>
      <c r="I27" s="35"/>
      <c r="J27" s="35"/>
      <c r="K27" s="36"/>
      <c r="L27" s="21"/>
      <c r="M27" s="46" t="s">
        <v>30</v>
      </c>
      <c r="N27" s="16"/>
      <c r="O27" s="16" t="s">
        <v>58</v>
      </c>
      <c r="P27" s="20"/>
      <c r="Q27" s="56"/>
    </row>
    <row r="28" spans="1:17" ht="12">
      <c r="A28" s="28"/>
      <c r="B28" s="2"/>
      <c r="C28" s="16" t="s">
        <v>16</v>
      </c>
      <c r="D28" s="2"/>
      <c r="E28" s="16" t="s">
        <v>59</v>
      </c>
      <c r="F28" s="35"/>
      <c r="G28" s="35"/>
      <c r="H28" s="36"/>
      <c r="I28" s="35"/>
      <c r="J28" s="35"/>
      <c r="K28" s="36"/>
      <c r="L28" s="31"/>
      <c r="M28" s="2"/>
      <c r="N28" s="2" t="s">
        <v>60</v>
      </c>
      <c r="O28" s="2" t="s">
        <v>61</v>
      </c>
      <c r="P28" s="20">
        <v>27194.15</v>
      </c>
      <c r="Q28" s="56">
        <v>13247.15</v>
      </c>
    </row>
    <row r="29" spans="1:17" ht="12.75" thickBot="1">
      <c r="A29" s="15"/>
      <c r="B29" s="2"/>
      <c r="C29" s="2"/>
      <c r="D29" s="2">
        <v>1</v>
      </c>
      <c r="E29" s="2" t="s">
        <v>62</v>
      </c>
      <c r="F29" s="51"/>
      <c r="G29" s="35"/>
      <c r="H29" s="36">
        <v>655009.63</v>
      </c>
      <c r="I29" s="51"/>
      <c r="J29" s="35"/>
      <c r="K29" s="36">
        <v>658567.85</v>
      </c>
      <c r="L29" s="31"/>
      <c r="M29" s="2"/>
      <c r="N29" s="2"/>
      <c r="O29" s="2"/>
      <c r="P29" s="38">
        <f>SUM(P28)</f>
        <v>27194.15</v>
      </c>
      <c r="Q29" s="39">
        <f>SUM(Q28)</f>
        <v>13247.15</v>
      </c>
    </row>
    <row r="30" spans="1:17" ht="12.75" thickTop="1">
      <c r="A30" s="15"/>
      <c r="B30" s="2"/>
      <c r="C30" s="2"/>
      <c r="D30" s="2">
        <v>2</v>
      </c>
      <c r="E30" s="2" t="s">
        <v>63</v>
      </c>
      <c r="F30" s="51"/>
      <c r="G30" s="35"/>
      <c r="H30" s="36">
        <v>12937.48</v>
      </c>
      <c r="I30" s="51"/>
      <c r="J30" s="35"/>
      <c r="K30" s="36">
        <v>10493.59</v>
      </c>
      <c r="L30" s="31"/>
      <c r="M30" s="2"/>
      <c r="N30" s="2"/>
      <c r="O30" s="2"/>
      <c r="P30" s="20"/>
      <c r="Q30" s="56"/>
    </row>
    <row r="31" spans="1:17" ht="24">
      <c r="A31" s="15"/>
      <c r="B31" s="2"/>
      <c r="C31" s="2"/>
      <c r="D31" s="2">
        <v>4</v>
      </c>
      <c r="E31" s="34" t="s">
        <v>64</v>
      </c>
      <c r="F31" s="51"/>
      <c r="G31" s="35"/>
      <c r="H31" s="36">
        <v>150610.32</v>
      </c>
      <c r="I31" s="51"/>
      <c r="J31" s="35"/>
      <c r="K31" s="36">
        <v>155747.21</v>
      </c>
      <c r="L31" s="21" t="s">
        <v>65</v>
      </c>
      <c r="M31" s="2"/>
      <c r="N31" s="16"/>
      <c r="O31" s="16" t="s">
        <v>66</v>
      </c>
      <c r="P31" s="22"/>
      <c r="Q31" s="57"/>
    </row>
    <row r="32" spans="1:17" ht="12">
      <c r="A32" s="28"/>
      <c r="B32" s="16"/>
      <c r="C32" s="2"/>
      <c r="D32" s="2">
        <v>5</v>
      </c>
      <c r="E32" s="29" t="s">
        <v>67</v>
      </c>
      <c r="F32" s="35"/>
      <c r="G32" s="35"/>
      <c r="H32" s="36">
        <v>0</v>
      </c>
      <c r="I32" s="35"/>
      <c r="J32" s="35"/>
      <c r="K32" s="36">
        <v>33116.88</v>
      </c>
      <c r="L32" s="21"/>
      <c r="M32" s="46" t="s">
        <v>30</v>
      </c>
      <c r="N32" s="16"/>
      <c r="O32" s="16" t="s">
        <v>58</v>
      </c>
      <c r="P32" s="22"/>
      <c r="Q32" s="57"/>
    </row>
    <row r="33" spans="1:17" ht="12.75" thickBot="1">
      <c r="A33" s="15"/>
      <c r="B33" s="16"/>
      <c r="C33" s="2"/>
      <c r="D33" s="2"/>
      <c r="E33" s="16"/>
      <c r="F33" s="35"/>
      <c r="G33" s="35"/>
      <c r="H33" s="43">
        <f>SUM(H29:H32)</f>
        <v>818557.4299999999</v>
      </c>
      <c r="I33" s="35"/>
      <c r="J33" s="35"/>
      <c r="K33" s="43">
        <f>SUM(K29:K32)</f>
        <v>857925.5299999999</v>
      </c>
      <c r="L33" s="21"/>
      <c r="M33" s="2"/>
      <c r="N33" s="2">
        <v>1</v>
      </c>
      <c r="O33" s="29" t="s">
        <v>68</v>
      </c>
      <c r="P33" s="20">
        <v>104143.38</v>
      </c>
      <c r="Q33" s="56">
        <v>234162.12</v>
      </c>
    </row>
    <row r="34" spans="1:17" ht="12.75" thickTop="1">
      <c r="A34" s="15"/>
      <c r="B34" s="16"/>
      <c r="C34" s="16" t="s">
        <v>30</v>
      </c>
      <c r="D34" s="2"/>
      <c r="E34" s="16" t="s">
        <v>69</v>
      </c>
      <c r="F34" s="35"/>
      <c r="G34" s="35"/>
      <c r="H34" s="36"/>
      <c r="I34" s="35"/>
      <c r="J34" s="35"/>
      <c r="K34" s="36"/>
      <c r="L34" s="31"/>
      <c r="M34" s="2"/>
      <c r="N34" s="2" t="s">
        <v>70</v>
      </c>
      <c r="O34" s="29" t="s">
        <v>71</v>
      </c>
      <c r="P34" s="20">
        <v>25125.08</v>
      </c>
      <c r="Q34" s="56">
        <v>14330.02</v>
      </c>
    </row>
    <row r="35" spans="1:17" ht="12">
      <c r="A35" s="15"/>
      <c r="B35" s="2"/>
      <c r="C35" s="2"/>
      <c r="D35" s="2">
        <v>1</v>
      </c>
      <c r="E35" s="2" t="s">
        <v>72</v>
      </c>
      <c r="F35" s="35"/>
      <c r="G35" s="35"/>
      <c r="H35" s="36">
        <v>849763.11</v>
      </c>
      <c r="I35" s="35"/>
      <c r="J35" s="35"/>
      <c r="K35" s="36">
        <v>917994.32</v>
      </c>
      <c r="L35" s="31"/>
      <c r="M35" s="2"/>
      <c r="N35" s="2">
        <v>3</v>
      </c>
      <c r="O35" s="2" t="s">
        <v>73</v>
      </c>
      <c r="P35" s="20">
        <v>926411.96</v>
      </c>
      <c r="Q35" s="56">
        <v>849335.52</v>
      </c>
    </row>
    <row r="36" spans="1:17" ht="12">
      <c r="A36" s="15"/>
      <c r="B36" s="2"/>
      <c r="C36" s="2"/>
      <c r="D36" s="2">
        <v>2</v>
      </c>
      <c r="E36" s="2" t="s">
        <v>74</v>
      </c>
      <c r="F36" s="35"/>
      <c r="G36" s="35"/>
      <c r="H36" s="36">
        <v>39693.54</v>
      </c>
      <c r="I36" s="35"/>
      <c r="J36" s="35"/>
      <c r="K36" s="36">
        <v>39693.54</v>
      </c>
      <c r="L36" s="31"/>
      <c r="M36" s="46"/>
      <c r="N36" s="2">
        <v>5</v>
      </c>
      <c r="O36" s="29" t="s">
        <v>75</v>
      </c>
      <c r="P36" s="20">
        <v>42405.93</v>
      </c>
      <c r="Q36" s="56">
        <v>29897.95</v>
      </c>
    </row>
    <row r="37" spans="1:17" ht="12">
      <c r="A37" s="28"/>
      <c r="B37" s="2"/>
      <c r="C37" s="2"/>
      <c r="D37" s="2" t="s">
        <v>76</v>
      </c>
      <c r="E37" s="29" t="s">
        <v>77</v>
      </c>
      <c r="F37" s="35"/>
      <c r="G37" s="35"/>
      <c r="H37" s="36">
        <v>170488.96</v>
      </c>
      <c r="I37" s="35"/>
      <c r="J37" s="35"/>
      <c r="K37" s="36">
        <v>255737.39</v>
      </c>
      <c r="L37" s="31"/>
      <c r="M37" s="46"/>
      <c r="N37" s="2">
        <v>6</v>
      </c>
      <c r="O37" s="29" t="s">
        <v>78</v>
      </c>
      <c r="P37" s="20">
        <v>14904.77</v>
      </c>
      <c r="Q37" s="56">
        <v>9841.53</v>
      </c>
    </row>
    <row r="38" spans="1:17" ht="12">
      <c r="A38" s="28"/>
      <c r="B38" s="2"/>
      <c r="C38" s="2"/>
      <c r="D38" s="2" t="s">
        <v>79</v>
      </c>
      <c r="E38" s="29" t="s">
        <v>80</v>
      </c>
      <c r="F38" s="35"/>
      <c r="G38" s="35"/>
      <c r="H38" s="36">
        <v>114999.66</v>
      </c>
      <c r="I38" s="35"/>
      <c r="J38" s="35"/>
      <c r="K38" s="36">
        <v>61841.49</v>
      </c>
      <c r="L38" s="31"/>
      <c r="M38" s="46"/>
      <c r="N38" s="2">
        <v>8</v>
      </c>
      <c r="O38" s="2" t="s">
        <v>81</v>
      </c>
      <c r="P38" s="20">
        <v>0</v>
      </c>
      <c r="Q38" s="56">
        <v>51018.94</v>
      </c>
    </row>
    <row r="39" spans="1:17" ht="12">
      <c r="A39" s="28"/>
      <c r="B39" s="2"/>
      <c r="C39" s="2"/>
      <c r="D39" s="2">
        <v>5</v>
      </c>
      <c r="E39" s="29" t="s">
        <v>82</v>
      </c>
      <c r="F39" s="35"/>
      <c r="G39" s="35"/>
      <c r="H39" s="36">
        <v>0</v>
      </c>
      <c r="I39" s="35"/>
      <c r="J39" s="35"/>
      <c r="K39" s="36">
        <v>0</v>
      </c>
      <c r="L39" s="31"/>
      <c r="M39" s="46"/>
      <c r="N39" s="2">
        <v>10</v>
      </c>
      <c r="O39" s="29" t="s">
        <v>83</v>
      </c>
      <c r="P39" s="20">
        <v>0</v>
      </c>
      <c r="Q39" s="56">
        <v>0</v>
      </c>
    </row>
    <row r="40" spans="1:17" ht="12">
      <c r="A40" s="28"/>
      <c r="B40" s="2"/>
      <c r="C40" s="2"/>
      <c r="D40" s="2">
        <v>8</v>
      </c>
      <c r="E40" s="29" t="s">
        <v>84</v>
      </c>
      <c r="F40" s="35"/>
      <c r="G40" s="35"/>
      <c r="H40" s="36">
        <v>3300</v>
      </c>
      <c r="I40" s="35"/>
      <c r="J40" s="35"/>
      <c r="K40" s="36">
        <v>3300</v>
      </c>
      <c r="L40" s="31"/>
      <c r="M40" s="2"/>
      <c r="N40" s="2">
        <v>11</v>
      </c>
      <c r="O40" s="2" t="s">
        <v>85</v>
      </c>
      <c r="P40" s="36">
        <v>32852.93</v>
      </c>
      <c r="Q40" s="47">
        <v>24955.26</v>
      </c>
    </row>
    <row r="41" spans="1:17" ht="13.5" thickBot="1">
      <c r="A41" s="28"/>
      <c r="B41" s="2"/>
      <c r="C41" s="2"/>
      <c r="D41" s="2">
        <v>10</v>
      </c>
      <c r="E41" s="29" t="s">
        <v>86</v>
      </c>
      <c r="F41" s="35"/>
      <c r="G41" s="35"/>
      <c r="H41" s="36">
        <v>731.51</v>
      </c>
      <c r="I41" s="35"/>
      <c r="J41" s="35"/>
      <c r="K41" s="36">
        <v>731.51</v>
      </c>
      <c r="L41" s="58"/>
      <c r="M41" s="29"/>
      <c r="N41" s="2"/>
      <c r="O41" s="46" t="s">
        <v>87</v>
      </c>
      <c r="P41" s="38">
        <f>SUM(P33:P40)</f>
        <v>1145844.0499999998</v>
      </c>
      <c r="Q41" s="39">
        <f>SUM(Q33:Q40)</f>
        <v>1213541.3399999999</v>
      </c>
    </row>
    <row r="42" spans="1:17" ht="12.75" thickTop="1">
      <c r="A42" s="28"/>
      <c r="B42" s="2"/>
      <c r="C42" s="2"/>
      <c r="D42" s="2">
        <v>11</v>
      </c>
      <c r="E42" s="2" t="s">
        <v>88</v>
      </c>
      <c r="F42" s="35"/>
      <c r="G42" s="35"/>
      <c r="H42" s="36">
        <v>54064.63</v>
      </c>
      <c r="I42" s="35"/>
      <c r="J42" s="35"/>
      <c r="K42" s="36">
        <v>53000.86</v>
      </c>
      <c r="L42" s="31"/>
      <c r="M42" s="2"/>
      <c r="N42" s="2"/>
      <c r="O42" s="2"/>
      <c r="P42" s="53"/>
      <c r="Q42" s="54"/>
    </row>
    <row r="43" spans="1:17" ht="12">
      <c r="A43" s="28"/>
      <c r="B43" s="2"/>
      <c r="C43" s="2"/>
      <c r="D43" s="2">
        <v>12</v>
      </c>
      <c r="E43" s="2" t="s">
        <v>89</v>
      </c>
      <c r="F43" s="35"/>
      <c r="G43" s="35"/>
      <c r="H43" s="36">
        <v>6782.73</v>
      </c>
      <c r="I43" s="35"/>
      <c r="J43" s="35"/>
      <c r="K43" s="36">
        <v>-3873.28</v>
      </c>
      <c r="L43" s="31"/>
      <c r="M43" s="2"/>
      <c r="N43" s="2"/>
      <c r="O43" s="2"/>
      <c r="P43" s="53"/>
      <c r="Q43" s="54"/>
    </row>
    <row r="44" spans="1:17" ht="12.75" thickBot="1">
      <c r="A44" s="28"/>
      <c r="B44" s="2"/>
      <c r="C44" s="2"/>
      <c r="D44" s="2"/>
      <c r="E44" s="2"/>
      <c r="F44" s="35"/>
      <c r="G44" s="35"/>
      <c r="H44" s="43">
        <f>SUM(H35:H43)</f>
        <v>1239824.14</v>
      </c>
      <c r="I44" s="35"/>
      <c r="J44" s="35"/>
      <c r="K44" s="43">
        <f>SUM(K35:K43)</f>
        <v>1328425.83</v>
      </c>
      <c r="L44" s="31"/>
      <c r="M44" s="2"/>
      <c r="N44" s="2"/>
      <c r="O44" s="2"/>
      <c r="P44" s="20"/>
      <c r="Q44" s="56"/>
    </row>
    <row r="45" spans="1:17" ht="12.75" thickTop="1">
      <c r="A45" s="28"/>
      <c r="B45" s="2"/>
      <c r="C45" s="16" t="s">
        <v>90</v>
      </c>
      <c r="D45" s="2"/>
      <c r="E45" s="16" t="s">
        <v>91</v>
      </c>
      <c r="F45" s="35"/>
      <c r="G45" s="35"/>
      <c r="H45" s="36"/>
      <c r="I45" s="35"/>
      <c r="J45" s="35"/>
      <c r="K45" s="36"/>
      <c r="L45" s="31"/>
      <c r="M45" s="2"/>
      <c r="N45" s="2"/>
      <c r="O45" s="2"/>
      <c r="P45" s="20"/>
      <c r="Q45" s="56"/>
    </row>
    <row r="46" spans="1:17" ht="12">
      <c r="A46" s="28"/>
      <c r="B46" s="2"/>
      <c r="C46" s="2"/>
      <c r="D46" s="2">
        <v>1</v>
      </c>
      <c r="E46" s="2" t="s">
        <v>92</v>
      </c>
      <c r="F46" s="51"/>
      <c r="G46" s="35"/>
      <c r="H46" s="36">
        <v>228315.29</v>
      </c>
      <c r="I46" s="51"/>
      <c r="J46" s="35"/>
      <c r="K46" s="36">
        <v>132087.87</v>
      </c>
      <c r="L46" s="31"/>
      <c r="M46" s="2"/>
      <c r="N46" s="2"/>
      <c r="O46" s="2"/>
      <c r="P46" s="20"/>
      <c r="Q46" s="56"/>
    </row>
    <row r="47" spans="1:17" ht="12">
      <c r="A47" s="28"/>
      <c r="B47" s="2"/>
      <c r="C47" s="2"/>
      <c r="D47" s="2">
        <v>3</v>
      </c>
      <c r="E47" s="2" t="s">
        <v>93</v>
      </c>
      <c r="F47" s="51"/>
      <c r="G47" s="35"/>
      <c r="H47" s="36">
        <v>65700.96</v>
      </c>
      <c r="I47" s="51"/>
      <c r="J47" s="35"/>
      <c r="K47" s="36">
        <v>33074</v>
      </c>
      <c r="L47" s="31"/>
      <c r="M47" s="2"/>
      <c r="N47" s="2"/>
      <c r="O47" s="2"/>
      <c r="P47" s="20"/>
      <c r="Q47" s="56"/>
    </row>
    <row r="48" spans="1:17" ht="12">
      <c r="A48" s="28"/>
      <c r="B48" s="2"/>
      <c r="C48" s="2"/>
      <c r="D48" s="16"/>
      <c r="E48" s="2"/>
      <c r="F48" s="35"/>
      <c r="G48" s="35"/>
      <c r="H48" s="59">
        <f>SUM(H46:H47)</f>
        <v>294016.25</v>
      </c>
      <c r="I48" s="35"/>
      <c r="J48" s="35"/>
      <c r="K48" s="59">
        <f>SUM(K46:K47)</f>
        <v>165161.87</v>
      </c>
      <c r="L48" s="31"/>
      <c r="M48" s="2"/>
      <c r="N48" s="2"/>
      <c r="O48" s="46"/>
      <c r="P48" s="20"/>
      <c r="Q48" s="56"/>
    </row>
    <row r="49" spans="1:17" ht="12.75" thickBot="1">
      <c r="A49" s="28"/>
      <c r="B49" s="2"/>
      <c r="C49" s="2"/>
      <c r="D49" s="2"/>
      <c r="E49" s="46" t="s">
        <v>94</v>
      </c>
      <c r="F49" s="40"/>
      <c r="G49" s="40"/>
      <c r="H49" s="43">
        <f>H33+H44+H48</f>
        <v>2352397.82</v>
      </c>
      <c r="I49" s="40"/>
      <c r="J49" s="40"/>
      <c r="K49" s="43">
        <f>K33+K44+K48</f>
        <v>2351513.23</v>
      </c>
      <c r="L49" s="60"/>
      <c r="M49" s="46"/>
      <c r="N49" s="46"/>
      <c r="O49" s="46"/>
      <c r="P49" s="22"/>
      <c r="Q49" s="57"/>
    </row>
    <row r="50" spans="1:17" s="14" customFormat="1" ht="13.5" thickBot="1" thickTop="1">
      <c r="A50" s="61"/>
      <c r="B50" s="62"/>
      <c r="C50" s="62"/>
      <c r="D50" s="62"/>
      <c r="E50" s="63" t="s">
        <v>95</v>
      </c>
      <c r="F50" s="63"/>
      <c r="G50" s="64"/>
      <c r="H50" s="65">
        <f>H8+H25+H49</f>
        <v>3037972.84</v>
      </c>
      <c r="I50" s="66"/>
      <c r="J50" s="67"/>
      <c r="K50" s="65">
        <f>K8+K25+K49</f>
        <v>3070505.73</v>
      </c>
      <c r="L50" s="68" t="s">
        <v>96</v>
      </c>
      <c r="M50" s="63"/>
      <c r="N50" s="63"/>
      <c r="O50" s="63"/>
      <c r="P50" s="69">
        <f>P24+P41+P29</f>
        <v>3037972.84</v>
      </c>
      <c r="Q50" s="70">
        <f>Q24+Q41+Q29</f>
        <v>3070505.73</v>
      </c>
    </row>
    <row r="51" spans="1:17" s="14" customFormat="1" ht="12">
      <c r="A51" s="2"/>
      <c r="B51" s="2"/>
      <c r="C51" s="2"/>
      <c r="L51" s="17"/>
      <c r="M51" s="17"/>
      <c r="N51" s="17"/>
      <c r="O51" s="46"/>
      <c r="P51" s="71"/>
      <c r="Q51" s="72"/>
    </row>
    <row r="52" spans="1:17" s="14" customFormat="1" ht="15.75" hidden="1">
      <c r="A52" s="2"/>
      <c r="B52" s="2"/>
      <c r="C52" s="2"/>
      <c r="D52" s="2"/>
      <c r="E52" s="46"/>
      <c r="F52" s="40"/>
      <c r="G52" s="73" t="s">
        <v>97</v>
      </c>
      <c r="H52" s="73"/>
      <c r="I52" s="73"/>
      <c r="J52" s="73"/>
      <c r="K52" s="74"/>
      <c r="L52" s="17"/>
      <c r="M52" s="17"/>
      <c r="N52" s="17"/>
      <c r="O52" s="46"/>
      <c r="P52" s="71"/>
      <c r="Q52" s="72"/>
    </row>
    <row r="53" spans="1:17" s="14" customFormat="1" ht="12" hidden="1">
      <c r="A53" s="2"/>
      <c r="B53" s="2"/>
      <c r="C53" s="2"/>
      <c r="D53" s="2"/>
      <c r="E53" s="46"/>
      <c r="F53" s="40"/>
      <c r="G53" s="17" t="s">
        <v>98</v>
      </c>
      <c r="H53" s="17"/>
      <c r="I53" s="17"/>
      <c r="J53" s="17"/>
      <c r="K53" s="30"/>
      <c r="L53" s="17"/>
      <c r="M53" s="17"/>
      <c r="N53" s="17"/>
      <c r="O53" s="46"/>
      <c r="P53" s="71"/>
      <c r="Q53" s="72"/>
    </row>
    <row r="54" spans="1:17" s="14" customFormat="1" ht="12" hidden="1">
      <c r="A54" s="2"/>
      <c r="B54" s="2"/>
      <c r="C54" s="2"/>
      <c r="D54" s="2"/>
      <c r="E54" s="46"/>
      <c r="F54" s="40"/>
      <c r="G54" s="17" t="s">
        <v>99</v>
      </c>
      <c r="H54" s="17"/>
      <c r="I54" s="17"/>
      <c r="J54" s="17"/>
      <c r="K54" s="30"/>
      <c r="L54" s="46"/>
      <c r="M54" s="17"/>
      <c r="N54" s="17"/>
      <c r="O54" s="46"/>
      <c r="P54" s="71"/>
      <c r="Q54" s="72"/>
    </row>
    <row r="55" spans="1:17" s="14" customFormat="1" ht="12" hidden="1">
      <c r="A55" s="2"/>
      <c r="B55" s="2"/>
      <c r="C55" s="2"/>
      <c r="D55" s="2"/>
      <c r="E55" s="46"/>
      <c r="F55" s="40"/>
      <c r="G55" s="17" t="s">
        <v>100</v>
      </c>
      <c r="H55" s="17"/>
      <c r="I55" s="17"/>
      <c r="J55" s="17"/>
      <c r="K55" s="30"/>
      <c r="L55" s="46"/>
      <c r="M55" s="17"/>
      <c r="N55" s="17"/>
      <c r="O55" s="46"/>
      <c r="P55" s="71"/>
      <c r="Q55" s="72"/>
    </row>
    <row r="56" spans="1:17" s="14" customFormat="1" ht="12" hidden="1">
      <c r="A56" s="2"/>
      <c r="B56" s="2"/>
      <c r="C56" s="2"/>
      <c r="D56" s="2"/>
      <c r="E56" s="46"/>
      <c r="F56" s="40"/>
      <c r="G56" s="17" t="s">
        <v>101</v>
      </c>
      <c r="H56" s="17"/>
      <c r="I56" s="17"/>
      <c r="J56" s="17"/>
      <c r="K56" s="30"/>
      <c r="L56" s="46"/>
      <c r="M56" s="46"/>
      <c r="N56" s="46"/>
      <c r="O56" s="46"/>
      <c r="P56" s="71"/>
      <c r="Q56" s="72"/>
    </row>
    <row r="57" spans="1:17" s="14" customFormat="1" ht="12" hidden="1">
      <c r="A57" s="2"/>
      <c r="B57" s="2"/>
      <c r="C57" s="2"/>
      <c r="D57" s="2"/>
      <c r="E57" s="46"/>
      <c r="F57" s="40"/>
      <c r="G57" s="17" t="s">
        <v>102</v>
      </c>
      <c r="H57" s="17"/>
      <c r="I57" s="17"/>
      <c r="J57" s="17"/>
      <c r="K57" s="30"/>
      <c r="L57" s="46"/>
      <c r="M57" s="46"/>
      <c r="N57" s="46"/>
      <c r="O57" s="46"/>
      <c r="P57" s="71"/>
      <c r="Q57" s="72"/>
    </row>
    <row r="58" spans="1:17" s="14" customFormat="1" ht="12" hidden="1">
      <c r="A58" s="2"/>
      <c r="B58" s="2"/>
      <c r="C58" s="2"/>
      <c r="D58" s="2"/>
      <c r="E58" s="46"/>
      <c r="F58" s="40"/>
      <c r="G58" s="17"/>
      <c r="H58" s="17"/>
      <c r="I58" s="17"/>
      <c r="J58" s="17"/>
      <c r="K58" s="30"/>
      <c r="L58" s="46"/>
      <c r="M58" s="46"/>
      <c r="N58" s="46"/>
      <c r="O58" s="46"/>
      <c r="P58" s="71"/>
      <c r="Q58" s="72"/>
    </row>
    <row r="59" spans="1:17" s="14" customFormat="1" ht="12">
      <c r="A59" s="2"/>
      <c r="B59" s="2"/>
      <c r="C59" s="2"/>
      <c r="D59" s="2"/>
      <c r="E59" s="75" t="s">
        <v>103</v>
      </c>
      <c r="F59" s="76"/>
      <c r="G59" s="76"/>
      <c r="H59" s="77" t="s">
        <v>104</v>
      </c>
      <c r="I59" s="77"/>
      <c r="J59" s="76"/>
      <c r="K59" s="78"/>
      <c r="L59" s="17"/>
      <c r="M59" s="17"/>
      <c r="N59" s="17"/>
      <c r="O59" s="79" t="s">
        <v>105</v>
      </c>
      <c r="P59" s="71"/>
      <c r="Q59" s="72"/>
    </row>
    <row r="60" spans="1:17" s="14" customFormat="1" ht="12">
      <c r="A60" s="2"/>
      <c r="B60" s="2"/>
      <c r="C60" s="2"/>
      <c r="D60" s="2"/>
      <c r="E60" s="6"/>
      <c r="F60" s="76"/>
      <c r="G60" s="76"/>
      <c r="H60" s="76"/>
      <c r="I60" s="76"/>
      <c r="J60" s="76"/>
      <c r="K60" s="78"/>
      <c r="L60" s="6"/>
      <c r="M60" s="6"/>
      <c r="N60" s="6"/>
      <c r="O60" s="6"/>
      <c r="P60" s="71"/>
      <c r="Q60" s="72"/>
    </row>
    <row r="61" spans="1:17" s="14" customFormat="1" ht="12">
      <c r="A61" s="2"/>
      <c r="B61" s="2"/>
      <c r="C61" s="2"/>
      <c r="D61" s="2"/>
      <c r="E61" s="6"/>
      <c r="F61" s="76"/>
      <c r="G61" s="76"/>
      <c r="H61" s="76"/>
      <c r="I61" s="76"/>
      <c r="J61" s="76"/>
      <c r="K61" s="78"/>
      <c r="L61" s="6"/>
      <c r="M61" s="6"/>
      <c r="N61" s="6"/>
      <c r="O61" s="6"/>
      <c r="P61" s="71"/>
      <c r="Q61" s="72"/>
    </row>
    <row r="62" spans="1:17" s="14" customFormat="1" ht="12">
      <c r="A62" s="2"/>
      <c r="B62" s="2"/>
      <c r="C62" s="2"/>
      <c r="D62" s="2"/>
      <c r="E62" s="6"/>
      <c r="F62" s="76"/>
      <c r="G62" s="76"/>
      <c r="H62" s="76"/>
      <c r="I62" s="76"/>
      <c r="J62" s="76"/>
      <c r="K62" s="78"/>
      <c r="L62" s="6"/>
      <c r="M62" s="6"/>
      <c r="N62" s="6"/>
      <c r="O62" s="6"/>
      <c r="P62" s="71"/>
      <c r="Q62" s="72"/>
    </row>
    <row r="63" spans="1:17" s="14" customFormat="1" ht="12">
      <c r="A63" s="2"/>
      <c r="B63" s="2"/>
      <c r="C63" s="2"/>
      <c r="D63" s="2"/>
      <c r="E63" s="6"/>
      <c r="F63" s="76"/>
      <c r="G63" s="76"/>
      <c r="H63" s="76"/>
      <c r="I63" s="76"/>
      <c r="J63" s="76"/>
      <c r="K63" s="78"/>
      <c r="L63" s="6"/>
      <c r="M63" s="6"/>
      <c r="N63" s="6"/>
      <c r="O63" s="6"/>
      <c r="P63" s="71"/>
      <c r="Q63" s="72"/>
    </row>
    <row r="64" spans="1:17" s="14" customFormat="1" ht="12">
      <c r="A64" s="2"/>
      <c r="B64" s="2"/>
      <c r="C64" s="2"/>
      <c r="D64" s="2"/>
      <c r="E64" s="75" t="s">
        <v>106</v>
      </c>
      <c r="F64" s="76"/>
      <c r="G64" s="76"/>
      <c r="H64" s="77" t="s">
        <v>107</v>
      </c>
      <c r="I64" s="77"/>
      <c r="J64" s="76"/>
      <c r="K64" s="78"/>
      <c r="L64" s="6"/>
      <c r="M64" s="6"/>
      <c r="N64" s="6"/>
      <c r="O64" s="75" t="s">
        <v>108</v>
      </c>
      <c r="P64" s="71"/>
      <c r="Q64" s="72"/>
    </row>
    <row r="65" spans="1:17" s="14" customFormat="1" ht="12">
      <c r="A65" s="2"/>
      <c r="B65" s="2"/>
      <c r="C65" s="2"/>
      <c r="D65" s="2"/>
      <c r="E65" s="75" t="s">
        <v>109</v>
      </c>
      <c r="F65" s="76"/>
      <c r="G65" s="76"/>
      <c r="H65" s="77" t="s">
        <v>110</v>
      </c>
      <c r="I65" s="77"/>
      <c r="J65" s="76"/>
      <c r="K65" s="78"/>
      <c r="L65" s="6"/>
      <c r="M65" s="6"/>
      <c r="N65" s="6"/>
      <c r="O65" s="75" t="s">
        <v>111</v>
      </c>
      <c r="P65" s="71"/>
      <c r="Q65" s="72"/>
    </row>
    <row r="66" spans="1:17" s="14" customFormat="1" ht="12">
      <c r="A66" s="2"/>
      <c r="B66" s="2"/>
      <c r="C66" s="2"/>
      <c r="D66" s="2"/>
      <c r="E66" s="75"/>
      <c r="F66" s="76"/>
      <c r="G66" s="76"/>
      <c r="H66" s="80"/>
      <c r="I66" s="80"/>
      <c r="J66" s="76"/>
      <c r="K66" s="78"/>
      <c r="L66" s="6"/>
      <c r="M66" s="6"/>
      <c r="N66" s="6"/>
      <c r="O66" s="75"/>
      <c r="P66" s="71"/>
      <c r="Q66" s="72"/>
    </row>
    <row r="67" spans="1:17" s="14" customFormat="1" ht="12">
      <c r="A67" s="2"/>
      <c r="B67" s="2"/>
      <c r="C67" s="2"/>
      <c r="D67" s="2"/>
      <c r="E67" s="75"/>
      <c r="F67" s="76"/>
      <c r="G67" s="76"/>
      <c r="H67" s="80"/>
      <c r="I67" s="80"/>
      <c r="J67" s="76"/>
      <c r="K67" s="78"/>
      <c r="L67" s="6"/>
      <c r="M67" s="6"/>
      <c r="N67" s="6"/>
      <c r="O67" s="75"/>
      <c r="P67" s="71"/>
      <c r="Q67" s="72"/>
    </row>
    <row r="68" spans="1:17" s="14" customFormat="1" ht="12">
      <c r="A68" s="2"/>
      <c r="B68" s="2"/>
      <c r="C68" s="2"/>
      <c r="D68" s="2"/>
      <c r="E68" s="75"/>
      <c r="F68" s="76"/>
      <c r="G68" s="76"/>
      <c r="H68" s="80"/>
      <c r="I68" s="80"/>
      <c r="J68" s="76"/>
      <c r="K68" s="78"/>
      <c r="L68" s="6"/>
      <c r="M68" s="6"/>
      <c r="N68" s="6"/>
      <c r="O68" s="75"/>
      <c r="P68" s="71"/>
      <c r="Q68" s="72"/>
    </row>
    <row r="69" spans="1:11" ht="14.25" customHeight="1" thickBot="1">
      <c r="A69" s="62"/>
      <c r="B69" s="62"/>
      <c r="C69" s="62"/>
      <c r="D69" s="62"/>
      <c r="E69" s="81"/>
      <c r="F69" s="82"/>
      <c r="G69" s="64"/>
      <c r="H69" s="64"/>
      <c r="I69" s="83"/>
      <c r="J69" s="83"/>
      <c r="K69" s="71"/>
    </row>
    <row r="70" spans="1:17" ht="13.5" customHeight="1" thickBot="1">
      <c r="A70" s="84" t="s">
        <v>112</v>
      </c>
      <c r="B70" s="85"/>
      <c r="C70" s="85"/>
      <c r="D70" s="85"/>
      <c r="E70" s="85"/>
      <c r="F70" s="85"/>
      <c r="G70" s="86"/>
      <c r="H70" s="87" t="s">
        <v>113</v>
      </c>
      <c r="I70" s="88" t="s">
        <v>114</v>
      </c>
      <c r="J70" s="89"/>
      <c r="K70" s="84" t="s">
        <v>115</v>
      </c>
      <c r="L70" s="85"/>
      <c r="M70" s="85"/>
      <c r="N70" s="85"/>
      <c r="O70" s="85"/>
      <c r="P70" s="90"/>
      <c r="Q70" s="91" t="s">
        <v>114</v>
      </c>
    </row>
    <row r="71" spans="1:17" ht="13.5" customHeight="1">
      <c r="A71" s="92"/>
      <c r="B71" s="93"/>
      <c r="C71" s="93"/>
      <c r="D71" s="94"/>
      <c r="E71" s="93"/>
      <c r="F71" s="95"/>
      <c r="G71" s="94"/>
      <c r="H71" s="96"/>
      <c r="I71" s="35"/>
      <c r="J71" s="30"/>
      <c r="K71" s="28"/>
      <c r="L71" s="2"/>
      <c r="M71" s="2"/>
      <c r="N71" s="2"/>
      <c r="O71" s="35"/>
      <c r="P71" s="20"/>
      <c r="Q71" s="47"/>
    </row>
    <row r="72" spans="1:17" ht="12.75">
      <c r="A72" s="28"/>
      <c r="B72" s="46" t="s">
        <v>116</v>
      </c>
      <c r="C72" s="46"/>
      <c r="D72" s="46"/>
      <c r="E72" s="46"/>
      <c r="F72" s="97"/>
      <c r="G72" s="35"/>
      <c r="H72" s="36"/>
      <c r="I72" s="35"/>
      <c r="J72" s="30"/>
      <c r="K72" s="98" t="s">
        <v>117</v>
      </c>
      <c r="L72" s="99"/>
      <c r="M72" s="99"/>
      <c r="N72" s="99"/>
      <c r="O72" s="99"/>
      <c r="P72" s="20">
        <f>H95</f>
        <v>34545.659999999814</v>
      </c>
      <c r="Q72" s="56">
        <v>17482.04</v>
      </c>
    </row>
    <row r="73" spans="1:17" ht="12.75">
      <c r="A73" s="15" t="s">
        <v>16</v>
      </c>
      <c r="B73" s="29" t="s">
        <v>118</v>
      </c>
      <c r="C73" s="29"/>
      <c r="D73" s="29"/>
      <c r="E73" s="29"/>
      <c r="F73" s="97"/>
      <c r="G73" s="35"/>
      <c r="H73" s="36">
        <v>2796613.63</v>
      </c>
      <c r="I73" s="35"/>
      <c r="J73" s="36">
        <v>2880467.69</v>
      </c>
      <c r="K73" s="100" t="s">
        <v>119</v>
      </c>
      <c r="L73" s="101"/>
      <c r="M73" s="101"/>
      <c r="N73" s="101"/>
      <c r="O73" s="101"/>
      <c r="P73" s="102" t="s">
        <v>120</v>
      </c>
      <c r="Q73" s="103" t="s">
        <v>121</v>
      </c>
    </row>
    <row r="74" spans="1:17" ht="12.75">
      <c r="A74" s="28"/>
      <c r="B74" s="29" t="s">
        <v>122</v>
      </c>
      <c r="C74" s="29"/>
      <c r="D74" s="29"/>
      <c r="E74" s="29"/>
      <c r="F74" s="51"/>
      <c r="G74" s="35"/>
      <c r="H74" s="36">
        <v>2429917.31</v>
      </c>
      <c r="I74" s="35"/>
      <c r="J74" s="36">
        <v>2556549.91</v>
      </c>
      <c r="K74" s="100" t="s">
        <v>123</v>
      </c>
      <c r="L74" s="101"/>
      <c r="M74" s="101"/>
      <c r="N74" s="101"/>
      <c r="O74" s="101"/>
      <c r="P74" s="20">
        <v>0</v>
      </c>
      <c r="Q74" s="56">
        <v>0</v>
      </c>
    </row>
    <row r="75" spans="1:17" ht="13.5" thickBot="1">
      <c r="A75" s="28"/>
      <c r="B75" s="29" t="s">
        <v>124</v>
      </c>
      <c r="C75" s="29"/>
      <c r="D75" s="29"/>
      <c r="E75" s="29"/>
      <c r="F75" s="51"/>
      <c r="G75" s="35"/>
      <c r="H75" s="43">
        <f>H73-H74</f>
        <v>366696.31999999983</v>
      </c>
      <c r="I75" s="35"/>
      <c r="J75" s="43">
        <f>J73-J74</f>
        <v>323917.7799999998</v>
      </c>
      <c r="K75" s="98" t="s">
        <v>125</v>
      </c>
      <c r="L75" s="99"/>
      <c r="M75" s="99"/>
      <c r="N75" s="99"/>
      <c r="O75" s="99"/>
      <c r="P75" s="38">
        <f>P73+P74+P72</f>
        <v>-286884.3200000002</v>
      </c>
      <c r="Q75" s="39">
        <f>Q73+Q74+Q72</f>
        <v>-311852.51</v>
      </c>
    </row>
    <row r="76" spans="1:17" ht="13.5" thickTop="1">
      <c r="A76" s="28"/>
      <c r="B76" s="29" t="s">
        <v>126</v>
      </c>
      <c r="C76" s="29"/>
      <c r="D76" s="29"/>
      <c r="E76" s="29"/>
      <c r="F76" s="51"/>
      <c r="G76" s="35"/>
      <c r="H76" s="36">
        <v>844.66</v>
      </c>
      <c r="I76" s="35"/>
      <c r="J76" s="36">
        <v>3675.23</v>
      </c>
      <c r="K76" s="100" t="s">
        <v>127</v>
      </c>
      <c r="L76" s="101"/>
      <c r="M76" s="101"/>
      <c r="N76" s="101"/>
      <c r="O76" s="101"/>
      <c r="P76" s="20">
        <v>11571.18</v>
      </c>
      <c r="Q76" s="56">
        <v>9577.47</v>
      </c>
    </row>
    <row r="77" spans="1:17" ht="13.5" thickBot="1">
      <c r="A77" s="28"/>
      <c r="B77" s="29" t="s">
        <v>125</v>
      </c>
      <c r="C77" s="29"/>
      <c r="D77" s="29"/>
      <c r="E77" s="29"/>
      <c r="F77" s="51"/>
      <c r="G77" s="35"/>
      <c r="H77" s="36">
        <f>SUM(H75:H76)</f>
        <v>367540.9799999998</v>
      </c>
      <c r="I77" s="35"/>
      <c r="J77" s="36">
        <f>SUM(J75:J76)</f>
        <v>327593.0099999998</v>
      </c>
      <c r="K77" s="104" t="s">
        <v>128</v>
      </c>
      <c r="L77" s="105"/>
      <c r="M77" s="105"/>
      <c r="N77" s="105"/>
      <c r="O77" s="99"/>
      <c r="P77" s="38">
        <f>P75-P76</f>
        <v>-298455.5000000002</v>
      </c>
      <c r="Q77" s="39">
        <f>Q75-Q76</f>
        <v>-321429.98</v>
      </c>
    </row>
    <row r="78" spans="1:17" ht="13.5" thickTop="1">
      <c r="A78" s="28"/>
      <c r="B78" s="29" t="s">
        <v>129</v>
      </c>
      <c r="C78" s="29"/>
      <c r="D78" s="29"/>
      <c r="E78" s="29"/>
      <c r="F78" s="51"/>
      <c r="G78" s="35">
        <v>131319.27</v>
      </c>
      <c r="H78" s="36"/>
      <c r="I78" s="35">
        <v>147092.36</v>
      </c>
      <c r="J78" s="36"/>
      <c r="K78" s="106"/>
      <c r="L78" s="99"/>
      <c r="M78" s="99"/>
      <c r="N78" s="99"/>
      <c r="O78" s="35"/>
      <c r="P78" s="20"/>
      <c r="Q78" s="47"/>
    </row>
    <row r="79" spans="1:17" ht="12.75">
      <c r="A79" s="28"/>
      <c r="B79" s="2"/>
      <c r="C79" s="2"/>
      <c r="D79" s="107" t="s">
        <v>130</v>
      </c>
      <c r="E79" s="107"/>
      <c r="F79" s="51"/>
      <c r="G79" s="108">
        <v>128400.1</v>
      </c>
      <c r="H79" s="109">
        <f>SUM(G78:G79)</f>
        <v>259719.37</v>
      </c>
      <c r="I79" s="108">
        <v>79443.58</v>
      </c>
      <c r="J79" s="109">
        <f>SUM(I78:I79)</f>
        <v>226535.94</v>
      </c>
      <c r="K79" s="98"/>
      <c r="L79" s="99"/>
      <c r="M79" s="99"/>
      <c r="N79" s="99"/>
      <c r="O79" s="35"/>
      <c r="P79" s="20"/>
      <c r="Q79" s="47"/>
    </row>
    <row r="80" spans="1:17" ht="12.75">
      <c r="A80" s="28"/>
      <c r="B80" s="29" t="s">
        <v>131</v>
      </c>
      <c r="C80" s="29"/>
      <c r="D80" s="29"/>
      <c r="E80" s="29"/>
      <c r="F80" s="51"/>
      <c r="G80" s="35"/>
      <c r="H80" s="36">
        <f>H77-H79</f>
        <v>107821.60999999981</v>
      </c>
      <c r="I80" s="35"/>
      <c r="J80" s="36">
        <f>J77-J79</f>
        <v>101057.06999999977</v>
      </c>
      <c r="K80" s="98"/>
      <c r="L80" s="99"/>
      <c r="M80" s="99"/>
      <c r="N80" s="99"/>
      <c r="O80" s="35"/>
      <c r="P80" s="20"/>
      <c r="Q80" s="47"/>
    </row>
    <row r="81" spans="1:17" ht="12.75">
      <c r="A81" s="28"/>
      <c r="B81" s="29" t="s">
        <v>132</v>
      </c>
      <c r="C81" s="29"/>
      <c r="D81" s="29"/>
      <c r="E81" s="29"/>
      <c r="F81" s="51"/>
      <c r="G81" s="35">
        <v>260.91</v>
      </c>
      <c r="H81" s="36"/>
      <c r="I81" s="35">
        <v>193.26</v>
      </c>
      <c r="J81" s="36"/>
      <c r="K81" s="98"/>
      <c r="L81" s="99"/>
      <c r="M81" s="99"/>
      <c r="N81" s="99"/>
      <c r="O81" s="35"/>
      <c r="P81" s="20"/>
      <c r="Q81" s="47"/>
    </row>
    <row r="82" spans="1:17" ht="12.75">
      <c r="A82" s="28"/>
      <c r="B82" s="29" t="s">
        <v>133</v>
      </c>
      <c r="C82" s="29"/>
      <c r="D82" s="29"/>
      <c r="E82" s="29"/>
      <c r="F82" s="51"/>
      <c r="G82" s="35">
        <v>72495.19</v>
      </c>
      <c r="H82" s="109">
        <f>G82-G81</f>
        <v>72234.28</v>
      </c>
      <c r="I82" s="35">
        <v>69964.45</v>
      </c>
      <c r="J82" s="109">
        <f>I82-I81</f>
        <v>69771.19</v>
      </c>
      <c r="K82" s="98"/>
      <c r="L82" s="99"/>
      <c r="M82" s="99"/>
      <c r="N82" s="99"/>
      <c r="O82" s="35"/>
      <c r="P82" s="20"/>
      <c r="Q82" s="47"/>
    </row>
    <row r="83" spans="1:17" ht="12.75">
      <c r="A83" s="28"/>
      <c r="B83" s="29" t="s">
        <v>134</v>
      </c>
      <c r="C83" s="29"/>
      <c r="D83" s="29"/>
      <c r="E83" s="29"/>
      <c r="F83" s="40"/>
      <c r="G83" s="35"/>
      <c r="H83" s="36">
        <f>H80-H82</f>
        <v>35587.32999999981</v>
      </c>
      <c r="I83" s="35"/>
      <c r="J83" s="36">
        <f>J80-J82</f>
        <v>31285.879999999772</v>
      </c>
      <c r="K83" s="98"/>
      <c r="L83" s="99"/>
      <c r="M83" s="99"/>
      <c r="N83" s="99"/>
      <c r="O83" s="35"/>
      <c r="P83" s="20"/>
      <c r="Q83" s="47"/>
    </row>
    <row r="84" spans="1:17" ht="12.75">
      <c r="A84" s="15" t="s">
        <v>30</v>
      </c>
      <c r="B84" s="24" t="s">
        <v>135</v>
      </c>
      <c r="C84" s="24"/>
      <c r="D84" s="24"/>
      <c r="E84" s="24"/>
      <c r="F84" s="51"/>
      <c r="G84" s="35"/>
      <c r="H84" s="36"/>
      <c r="I84" s="35"/>
      <c r="J84" s="36"/>
      <c r="K84" s="110"/>
      <c r="L84" s="111"/>
      <c r="M84" s="111"/>
      <c r="N84" s="111"/>
      <c r="O84" s="35"/>
      <c r="P84" s="20"/>
      <c r="Q84" s="47"/>
    </row>
    <row r="85" spans="1:17" ht="12.75">
      <c r="A85" s="15"/>
      <c r="B85" s="46"/>
      <c r="C85" s="46"/>
      <c r="D85" s="46"/>
      <c r="E85" s="29" t="s">
        <v>136</v>
      </c>
      <c r="F85" s="51"/>
      <c r="G85" s="35">
        <v>0</v>
      </c>
      <c r="H85" s="36"/>
      <c r="I85" s="35">
        <v>3156.83</v>
      </c>
      <c r="J85" s="36"/>
      <c r="K85" s="110"/>
      <c r="L85" s="111"/>
      <c r="M85" s="111"/>
      <c r="N85" s="111"/>
      <c r="O85" s="35"/>
      <c r="P85" s="20"/>
      <c r="Q85" s="47"/>
    </row>
    <row r="86" spans="1:17" ht="12.75" hidden="1">
      <c r="A86" s="28"/>
      <c r="B86" s="2"/>
      <c r="C86" s="2"/>
      <c r="D86" s="2"/>
      <c r="E86" s="29" t="s">
        <v>137</v>
      </c>
      <c r="F86" s="51"/>
      <c r="G86" s="35">
        <v>0</v>
      </c>
      <c r="H86" s="36">
        <v>0</v>
      </c>
      <c r="I86" s="35">
        <v>0</v>
      </c>
      <c r="J86" s="36">
        <v>0</v>
      </c>
      <c r="K86" s="110"/>
      <c r="L86" s="111"/>
      <c r="M86" s="111"/>
      <c r="N86" s="111"/>
      <c r="O86" s="35"/>
      <c r="P86" s="20"/>
      <c r="Q86" s="47"/>
    </row>
    <row r="87" spans="1:17" ht="12.75">
      <c r="A87" s="28"/>
      <c r="B87" s="2" t="s">
        <v>138</v>
      </c>
      <c r="C87" s="2"/>
      <c r="D87" s="2"/>
      <c r="E87" s="29" t="s">
        <v>139</v>
      </c>
      <c r="F87" s="51"/>
      <c r="G87" s="35">
        <v>1041.67</v>
      </c>
      <c r="H87" s="36"/>
      <c r="I87" s="35">
        <v>1710.67</v>
      </c>
      <c r="J87" s="36"/>
      <c r="K87" s="110"/>
      <c r="L87" s="111"/>
      <c r="M87" s="111"/>
      <c r="N87" s="111"/>
      <c r="O87" s="35"/>
      <c r="P87" s="20"/>
      <c r="Q87" s="47"/>
    </row>
    <row r="88" spans="1:17" ht="12.75">
      <c r="A88" s="28"/>
      <c r="B88" s="2"/>
      <c r="C88" s="2"/>
      <c r="D88" s="2"/>
      <c r="E88" s="29" t="s">
        <v>140</v>
      </c>
      <c r="F88" s="51"/>
      <c r="G88" s="35">
        <v>0</v>
      </c>
      <c r="H88" s="36">
        <f>G85+G86-G87-G88</f>
        <v>-1041.67</v>
      </c>
      <c r="I88" s="35">
        <v>15250</v>
      </c>
      <c r="J88" s="36">
        <f>I85+I86-I87-I88</f>
        <v>-13803.84</v>
      </c>
      <c r="K88" s="110"/>
      <c r="L88" s="111"/>
      <c r="M88" s="111"/>
      <c r="N88" s="111"/>
      <c r="O88" s="35"/>
      <c r="P88" s="20"/>
      <c r="Q88" s="47"/>
    </row>
    <row r="89" spans="1:17" ht="12.75">
      <c r="A89" s="28"/>
      <c r="B89" s="29" t="s">
        <v>141</v>
      </c>
      <c r="C89" s="29"/>
      <c r="D89" s="29"/>
      <c r="E89" s="29"/>
      <c r="F89" s="51"/>
      <c r="G89" s="35"/>
      <c r="H89" s="36">
        <f>H83+H88</f>
        <v>34545.659999999814</v>
      </c>
      <c r="I89" s="35"/>
      <c r="J89" s="36">
        <f>J83+J88</f>
        <v>17482.03999999977</v>
      </c>
      <c r="K89" s="110"/>
      <c r="L89" s="111"/>
      <c r="M89" s="111"/>
      <c r="N89" s="111"/>
      <c r="O89" s="35"/>
      <c r="P89" s="20"/>
      <c r="Q89" s="47"/>
    </row>
    <row r="90" spans="1:17" ht="12.75">
      <c r="A90" s="28"/>
      <c r="B90" s="29"/>
      <c r="C90" s="29"/>
      <c r="D90" s="29"/>
      <c r="E90" s="29"/>
      <c r="F90" s="51"/>
      <c r="G90" s="35"/>
      <c r="H90" s="36"/>
      <c r="I90" s="35"/>
      <c r="J90" s="36"/>
      <c r="K90" s="110"/>
      <c r="L90" s="111"/>
      <c r="M90" s="111"/>
      <c r="N90" s="111"/>
      <c r="O90" s="35"/>
      <c r="P90" s="20"/>
      <c r="Q90" s="47"/>
    </row>
    <row r="91" spans="1:17" ht="12.75">
      <c r="A91" s="28"/>
      <c r="B91" s="29" t="s">
        <v>142</v>
      </c>
      <c r="C91" s="29"/>
      <c r="D91" s="29"/>
      <c r="E91" s="29"/>
      <c r="F91" s="17"/>
      <c r="G91" s="35">
        <v>61286.38</v>
      </c>
      <c r="H91" s="36"/>
      <c r="I91" s="35">
        <v>90472.5</v>
      </c>
      <c r="J91" s="36"/>
      <c r="K91" s="112"/>
      <c r="L91" s="99"/>
      <c r="M91" s="99"/>
      <c r="N91" s="99"/>
      <c r="O91" s="35"/>
      <c r="P91" s="20"/>
      <c r="Q91" s="47"/>
    </row>
    <row r="92" spans="1:17" ht="12">
      <c r="A92" s="28"/>
      <c r="B92" s="29" t="s">
        <v>143</v>
      </c>
      <c r="C92" s="29"/>
      <c r="D92" s="29"/>
      <c r="E92" s="29"/>
      <c r="F92" s="35"/>
      <c r="G92" s="108">
        <v>61286.38</v>
      </c>
      <c r="H92" s="109">
        <v>0</v>
      </c>
      <c r="I92" s="108">
        <f>I91</f>
        <v>90472.5</v>
      </c>
      <c r="J92" s="109">
        <v>0</v>
      </c>
      <c r="K92" s="28"/>
      <c r="L92" s="33"/>
      <c r="M92" s="33"/>
      <c r="N92" s="33"/>
      <c r="O92" s="35"/>
      <c r="P92" s="20"/>
      <c r="Q92" s="47"/>
    </row>
    <row r="93" spans="1:17" ht="12">
      <c r="A93" s="28"/>
      <c r="B93" s="2"/>
      <c r="C93" s="2"/>
      <c r="D93" s="2"/>
      <c r="E93" s="2"/>
      <c r="F93" s="35"/>
      <c r="G93" s="35"/>
      <c r="H93" s="36">
        <f>H89-H92</f>
        <v>34545.659999999814</v>
      </c>
      <c r="I93" s="35"/>
      <c r="J93" s="36">
        <f>J89-J92</f>
        <v>17482.03999999977</v>
      </c>
      <c r="K93" s="28"/>
      <c r="L93" s="2"/>
      <c r="M93" s="35"/>
      <c r="N93" s="2"/>
      <c r="O93" s="83"/>
      <c r="P93" s="20"/>
      <c r="Q93" s="47"/>
    </row>
    <row r="94" spans="1:17" ht="12">
      <c r="A94" s="28"/>
      <c r="B94" s="2"/>
      <c r="C94" s="2"/>
      <c r="D94" s="35"/>
      <c r="E94" s="2"/>
      <c r="F94" s="25"/>
      <c r="G94" s="35"/>
      <c r="H94" s="36"/>
      <c r="I94" s="35"/>
      <c r="J94" s="36"/>
      <c r="K94" s="28"/>
      <c r="L94" s="2"/>
      <c r="M94" s="35"/>
      <c r="N94" s="2"/>
      <c r="O94" s="35"/>
      <c r="P94" s="20"/>
      <c r="Q94" s="47"/>
    </row>
    <row r="95" spans="1:17" ht="14.25" customHeight="1" thickBot="1">
      <c r="A95" s="113" t="s">
        <v>144</v>
      </c>
      <c r="B95" s="81"/>
      <c r="C95" s="81"/>
      <c r="D95" s="81"/>
      <c r="E95" s="81"/>
      <c r="F95" s="81"/>
      <c r="G95" s="81"/>
      <c r="H95" s="65">
        <f>H93</f>
        <v>34545.659999999814</v>
      </c>
      <c r="I95" s="81"/>
      <c r="J95" s="65">
        <f>J93</f>
        <v>17482.03999999977</v>
      </c>
      <c r="K95" s="61"/>
      <c r="L95" s="62"/>
      <c r="M95" s="114"/>
      <c r="N95" s="62"/>
      <c r="O95" s="114"/>
      <c r="P95" s="115"/>
      <c r="Q95" s="116"/>
    </row>
    <row r="96" spans="12:16" ht="12">
      <c r="L96" s="2"/>
      <c r="M96" s="2"/>
      <c r="N96" s="35"/>
      <c r="O96" s="117"/>
      <c r="P96" s="35"/>
    </row>
    <row r="97" spans="12:16" ht="12">
      <c r="L97" s="2"/>
      <c r="M97" s="2"/>
      <c r="N97" s="35"/>
      <c r="O97" s="117"/>
      <c r="P97" s="35"/>
    </row>
    <row r="98" spans="12:17" ht="15.75">
      <c r="L98" s="17"/>
      <c r="M98" s="73"/>
      <c r="N98" s="73"/>
      <c r="O98" s="46"/>
      <c r="P98" s="71"/>
      <c r="Q98" s="72"/>
    </row>
    <row r="99" spans="1:17" s="14" customFormat="1" ht="12">
      <c r="A99" s="6"/>
      <c r="B99" s="6"/>
      <c r="C99" s="6"/>
      <c r="D99" s="6"/>
      <c r="E99" s="75" t="s">
        <v>103</v>
      </c>
      <c r="F99" s="76"/>
      <c r="G99" s="76"/>
      <c r="H99" s="77" t="s">
        <v>104</v>
      </c>
      <c r="I99" s="77"/>
      <c r="J99" s="76"/>
      <c r="K99" s="78"/>
      <c r="L99" s="17"/>
      <c r="M99" s="17"/>
      <c r="N99" s="17"/>
      <c r="O99" s="79" t="s">
        <v>105</v>
      </c>
      <c r="P99" s="71"/>
      <c r="Q99" s="72"/>
    </row>
    <row r="104" spans="5:15" ht="12">
      <c r="E104" s="75" t="s">
        <v>106</v>
      </c>
      <c r="H104" s="77" t="s">
        <v>107</v>
      </c>
      <c r="I104" s="77"/>
      <c r="O104" s="75" t="s">
        <v>108</v>
      </c>
    </row>
    <row r="105" spans="5:15" ht="12">
      <c r="E105" s="75" t="s">
        <v>109</v>
      </c>
      <c r="H105" s="77" t="s">
        <v>110</v>
      </c>
      <c r="I105" s="77"/>
      <c r="O105" s="75" t="s">
        <v>111</v>
      </c>
    </row>
  </sheetData>
  <mergeCells count="25">
    <mergeCell ref="H104:I104"/>
    <mergeCell ref="H105:I105"/>
    <mergeCell ref="K77:N77"/>
    <mergeCell ref="D79:E79"/>
    <mergeCell ref="B84:E84"/>
    <mergeCell ref="H99:I99"/>
    <mergeCell ref="K70:P70"/>
    <mergeCell ref="K73:O73"/>
    <mergeCell ref="K74:O74"/>
    <mergeCell ref="K76:O76"/>
    <mergeCell ref="H59:I59"/>
    <mergeCell ref="H64:I64"/>
    <mergeCell ref="H65:I65"/>
    <mergeCell ref="A70:G70"/>
    <mergeCell ref="I70:J70"/>
    <mergeCell ref="E5:F5"/>
    <mergeCell ref="O26:P26"/>
    <mergeCell ref="E50:F50"/>
    <mergeCell ref="L50:O50"/>
    <mergeCell ref="A1:Q1"/>
    <mergeCell ref="A2:Q2"/>
    <mergeCell ref="A3:E3"/>
    <mergeCell ref="F3:H3"/>
    <mergeCell ref="I3:K3"/>
    <mergeCell ref="L3:O3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Silia</dc:creator>
  <cp:keywords/>
  <dc:description/>
  <cp:lastModifiedBy>Silia</cp:lastModifiedBy>
  <dcterms:created xsi:type="dcterms:W3CDTF">2014-06-05T10:07:27Z</dcterms:created>
  <dcterms:modified xsi:type="dcterms:W3CDTF">2014-06-05T10:08:07Z</dcterms:modified>
  <cp:category/>
  <cp:version/>
  <cp:contentType/>
  <cp:contentStatus/>
</cp:coreProperties>
</file>